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90" windowWidth="16080" windowHeight="7755" activeTab="0"/>
  </bookViews>
  <sheets>
    <sheet name="Лист1 (2)" sheetId="1" r:id="rId1"/>
    <sheet name="Лист1" sheetId="2" r:id="rId2"/>
  </sheets>
  <definedNames>
    <definedName name="_xlnm.Print_Titles" localSheetId="0">'Лист1 (2)'!$3:$3</definedName>
    <definedName name="_xlnm.Print_Area" localSheetId="0">'Лист1 (2)'!$A$1:$N$168</definedName>
  </definedNames>
  <calcPr fullCalcOnLoad="1"/>
</workbook>
</file>

<file path=xl/sharedStrings.xml><?xml version="1.0" encoding="utf-8"?>
<sst xmlns="http://schemas.openxmlformats.org/spreadsheetml/2006/main" count="637" uniqueCount="395">
  <si>
    <t>№</t>
  </si>
  <si>
    <t>Назва Програми</t>
  </si>
  <si>
    <t>Головний розпорядник бюджетних коштів</t>
  </si>
  <si>
    <t xml:space="preserve">                  "Перелік місцевих  програм, які фінансуватимуться за рахунок коштів  
                                            бюджету Новгород-Сіверської міської  територіальної громади у 2021 році"</t>
  </si>
  <si>
    <t xml:space="preserve">Міська 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</si>
  <si>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Фінансове забезпечення програм (в тис.грн.)</t>
  </si>
  <si>
    <t>Цільова Програма розвитку сімейних форм виховання дітей-сиріт,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</si>
  <si>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r>
      <rPr>
        <sz val="12"/>
        <rFont val="Times New Roman"/>
        <family val="1"/>
      </rPr>
      <t>П Р О Г Р А М А
Міський автобус  у місті Новгороді - Сіверському
на 2021 - 2022 роки</t>
    </r>
    <r>
      <rPr>
        <sz val="10"/>
        <rFont val="Times New Roman"/>
        <family val="1"/>
      </rPr>
      <t xml:space="preserve">
</t>
    </r>
  </si>
  <si>
    <t xml:space="preserve">ПРОГРАМА
 підтримки індивідуального житлового будівництва та розвитку особистого селянського господарства «Власний дім» 
на 2021 – 2027 роки
Новгород-Сіверської міської територіальної громади
</t>
  </si>
  <si>
    <t xml:space="preserve">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
</t>
  </si>
  <si>
    <t xml:space="preserve">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
</t>
  </si>
  <si>
    <t xml:space="preserve">Програма
проведення нормативної грошової оцінки земель  
населених пунктів Новгород-Сіверської міської  територіальної громади 
на 2021 рік
</t>
  </si>
  <si>
    <t xml:space="preserve">Програма
розвитку земельних відносин на території 
Новгород-Сіверської міської  територіальної громади на 2021 рік
</t>
  </si>
  <si>
    <t>1230.0</t>
  </si>
  <si>
    <r>
      <t xml:space="preserve">Програма управління комунальним майном Новгород-Сіверської міської </t>
    </r>
    <r>
      <rPr>
        <sz val="10"/>
        <color indexed="10"/>
        <rFont val="Times New Roman"/>
        <family val="1"/>
      </rPr>
      <t xml:space="preserve">об’єднаної </t>
    </r>
    <r>
      <rPr>
        <sz val="10"/>
        <rFont val="Times New Roman"/>
        <family val="1"/>
      </rPr>
      <t>територіальної громади на   2021 рік</t>
    </r>
  </si>
  <si>
    <t xml:space="preserve">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
</t>
  </si>
  <si>
    <t xml:space="preserve">ПРОГРАМА
надання допомоги відділу прикордонної служби «Грем'яч» Чернігівського прикордонного загону на 2021 рік 
</t>
  </si>
  <si>
    <t>державний б-т</t>
  </si>
  <si>
    <t xml:space="preserve">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
</t>
  </si>
  <si>
    <t xml:space="preserve">Програма
надання пільг на встановлення та користування квартирними телефонами на території Новгород-Сіверської міської територіальної громади 
на 2021 - 2022 роки
</t>
  </si>
  <si>
    <t xml:space="preserve">Програма
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2021 - 2022 роки
</t>
  </si>
  <si>
    <t xml:space="preserve">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2021 - 2022 роки
</t>
  </si>
  <si>
    <t xml:space="preserve">Програма
соціального захисту осіб з інвалідністю, які проживають
на території Новгород-Сіверської міської територіальної громади, 
на 2021 - 2022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</si>
  <si>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2021 - 2022 роки
</t>
  </si>
  <si>
    <t xml:space="preserve">доробити </t>
  </si>
  <si>
    <r>
      <rPr>
        <sz val="10"/>
        <color indexed="10"/>
        <rFont val="Times New Roman"/>
        <family val="1"/>
      </rPr>
      <t xml:space="preserve">Програма
  надання пільг на проїзд окремим категоріям громадян 
Новгород-Сіверської міської територіальної громади </t>
    </r>
    <r>
      <rPr>
        <sz val="10"/>
        <rFont val="Times New Roman"/>
        <family val="1"/>
      </rPr>
      <t xml:space="preserve">
залізничним транспортом приміського сполучення 
на 2021 - 2022 роки
</t>
    </r>
  </si>
  <si>
    <t>??????</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</si>
  <si>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
</t>
  </si>
  <si>
    <r>
      <rPr>
        <sz val="10"/>
        <rFont val="Times New Roman"/>
        <family val="1"/>
      </rPr>
      <t xml:space="preserve">ПРОГРАМА
фінансової підтримки комунальних підприємств Новгород-Сіверської 
міської територіальної громади та здійснення внесків </t>
    </r>
    <r>
      <rPr>
        <sz val="10"/>
        <color indexed="10"/>
        <rFont val="Times New Roman"/>
        <family val="1"/>
      </rPr>
      <t xml:space="preserve">
до їх статутного капіталу на  2021 рік
</t>
    </r>
  </si>
  <si>
    <t xml:space="preserve">Програма забезпечення 
розробки (корегування, оновлення) містобудівної  
документації «Генеральний план міста 
Новгород-Сіверський» на 2021- 2022 роки
</t>
  </si>
  <si>
    <t xml:space="preserve">
Програма
фінансового забезпечення  проведення повторних  місцевих виборів міського голови  17 січня 2021 року  на 2020 - 2021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</si>
  <si>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2021 - 2022 роки
</t>
  </si>
  <si>
    <t>доробити паспорт</t>
  </si>
  <si>
    <t xml:space="preserve">Програма
забезпечення препаратами інсуліну хворих на цукровий діабет
мешканців Новгород-Сіверської міської територіальної громади 
на 2021 - 2022 роки
</t>
  </si>
  <si>
    <t xml:space="preserve"> 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</si>
  <si>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юридичного обслуговування Новгород-Сіверської міської ради Чернігівської області на 2020-2021 роки</t>
  </si>
  <si>
    <t>Програма інформатизації Новгород-Сіверської міської об'єдноної територіальної громади на 2020-2022 роки</t>
  </si>
  <si>
    <t>Міська програма фінансового забезпечення представницьких  витрат та інших видатків, пов'язаних з діяльністю Новгород-Сіверської міської ради  на 2020 рік</t>
  </si>
  <si>
    <t>зробити??????</t>
  </si>
  <si>
    <t>Програма організації громадських робіт та робіт тимчасового характеру у населених пунктах Новгород-Сіверської міської об'єдноної територіальної громади на 2020 рік</t>
  </si>
  <si>
    <t>буде чи ні?????</t>
  </si>
  <si>
    <t>Програма надання одноразової матеріальної допомоги мешканцям населених пунктів Новгород-Сіверської міської ради на 2019-2023 роки</t>
  </si>
  <si>
    <t>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2021 - 2022 роки</t>
  </si>
  <si>
    <t>Програма розвитку малого і середнього підприємництва у м. Новгород-Сіверський на 2017-2020 роки</t>
  </si>
  <si>
    <t>Міська 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населених пунктів Новгород-Сіверської міської об'єдноної територіальної громади на 2020 рік</t>
  </si>
  <si>
    <t>є на 2021????</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</si>
  <si>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</si>
  <si>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с</t>
    </r>
    <r>
      <rPr>
        <sz val="10"/>
        <color indexed="10"/>
        <rFont val="Times New Roman"/>
        <family val="1"/>
      </rPr>
      <t>пец фонд</t>
    </r>
  </si>
  <si>
    <t>Міська програма  юридичного обслуговування управління соціального захисту населення, сім’ї та праці Новгород-Сіверської міської  об'єднаної територіальної громади  на 2020- 2021 роки</t>
  </si>
  <si>
    <t>2020 - 354882</t>
  </si>
  <si>
    <t>КОРОНОВІРУС</t>
  </si>
  <si>
    <t>ГРОМАДСЬКІ ОБЄДНАННЯ</t>
  </si>
  <si>
    <t>ТРУДОВИЙ АРХІВ</t>
  </si>
  <si>
    <t>ЛІКАРНІ</t>
  </si>
  <si>
    <r>
      <rPr>
        <sz val="10"/>
        <rFont val="Times New Roman"/>
        <family val="1"/>
      </rPr>
      <t xml:space="preserve">Програми  з  відзначення 
державних та професійних свят, ювілейних дат, 
проведення  культурно-мистецьких  заходів </t>
    </r>
    <r>
      <rPr>
        <b/>
        <sz val="10"/>
        <color indexed="10"/>
        <rFont val="Times New Roman"/>
        <family val="1"/>
      </rPr>
      <t xml:space="preserve">
Новгород-Сіверської міської територіальної
громади на 2021-2022 роки
</t>
    </r>
  </si>
  <si>
    <t>Програми «Молодь Сіверщини» на 2021-2023 роки</t>
  </si>
  <si>
    <r>
      <rPr>
        <sz val="10"/>
        <rFont val="Times New Roman"/>
        <family val="1"/>
      </rPr>
      <t>Програма «Оздоровлення  та  відпочинку  дітей             Новгород-Сіверської міської територіальної громади»  на 2021-20</t>
    </r>
    <r>
      <rPr>
        <sz val="10"/>
        <color indexed="10"/>
        <rFont val="Times New Roman"/>
        <family val="1"/>
      </rPr>
      <t>23 роки</t>
    </r>
  </si>
  <si>
    <r>
      <rPr>
        <sz val="10"/>
        <rFont val="Times New Roman"/>
        <family val="1"/>
      </rPr>
      <t>Програма розвитку фізичної культури і спорту Новгород-Сіверської міської територіальної
громади на 2021-2023 роки</t>
    </r>
    <r>
      <rPr>
        <sz val="10"/>
        <color indexed="10"/>
        <rFont val="Times New Roman"/>
        <family val="1"/>
      </rPr>
      <t xml:space="preserve">
</t>
    </r>
  </si>
  <si>
    <t>Програми з національно-патріотичного виховання
Новгород-Сіверської міської територіальної громади на 2021-2025 роки</t>
  </si>
  <si>
    <t>Програма «Шкільний автобус» Новгород-Сіверської міської територіальної громади на 2021-2022 роки</t>
  </si>
  <si>
    <t xml:space="preserve">ПРОГРАМА
«Організація харчування дітей у закладах освіти 
Новгород-Сіверської міської територіальної громади на 2021-2022 роки»
</t>
  </si>
  <si>
    <t>Міська рада</t>
  </si>
  <si>
    <t>Відділ освіти, молоді та спорту</t>
  </si>
  <si>
    <t>Управління соціального захисту населення, сім'ї та праці</t>
  </si>
  <si>
    <t>УСЗН</t>
  </si>
  <si>
    <t>Відділ культури, туризму та з питань діяльності ЗМІ</t>
  </si>
  <si>
    <t>ФУ міської ради</t>
  </si>
  <si>
    <t>Програма розвитку малого і середнього підприємництва у  Новгород-Сіверський міській територіальній громаді на 2021-2024 роки</t>
  </si>
  <si>
    <t>Орієнтовна сума розпорядниківна 2021 рік (необхідні видатки)</t>
  </si>
  <si>
    <t>Різниця в бюджетний запит (Форма-3)</t>
  </si>
  <si>
    <t>КПКВ</t>
  </si>
  <si>
    <t>0116020</t>
  </si>
  <si>
    <t>0615011</t>
  </si>
  <si>
    <t>0810160</t>
  </si>
  <si>
    <t>0813031</t>
  </si>
  <si>
    <t>0813032</t>
  </si>
  <si>
    <t>0813035</t>
  </si>
  <si>
    <t>0813050</t>
  </si>
  <si>
    <t>0813123</t>
  </si>
  <si>
    <t>0813160</t>
  </si>
  <si>
    <t>0813242</t>
  </si>
  <si>
    <t>1014082</t>
  </si>
  <si>
    <t>3710160</t>
  </si>
  <si>
    <t>3719800</t>
  </si>
  <si>
    <t>1014081</t>
  </si>
  <si>
    <t>ВСЬОГО</t>
  </si>
  <si>
    <t>РАЗОМ</t>
  </si>
  <si>
    <t>Програми з національно-патріотичного виховання Новгород-Сіверської міської територіальної громади                                                                                         на 2021-2025 роки</t>
  </si>
  <si>
    <t>Програма інформатизації Новгород-Сіверської міської об'єднаної територіальної громади                                                                                           на 2020-2022 роки</t>
  </si>
  <si>
    <t>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</si>
  <si>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t>Найменування головного розпорядника бюджетних коштів бюджету</t>
  </si>
  <si>
    <t>Найменування місцевої/регіональної  програми</t>
  </si>
  <si>
    <t>Дата і номер документа, яким затверджено місцеву/ регіональну програму</t>
  </si>
  <si>
    <t>Рішення сесії міської ради  від №</t>
  </si>
  <si>
    <t>Рішення сесії міської ради  від 08 грудня 2020 року № 1289</t>
  </si>
  <si>
    <t xml:space="preserve"> </t>
  </si>
  <si>
    <t>Програма збереження зелених насаджень на території Новгород-Сіверської міської територіальної громади на 2021-2022 роки</t>
  </si>
  <si>
    <t>Рішення сесії міської ради  від 26 березня 2021 року № 154</t>
  </si>
  <si>
    <t>Напрямки використання коштів</t>
  </si>
  <si>
    <t>Надання фінансової допомоги на поточні видатки КП "Добробут"</t>
  </si>
  <si>
    <t>Надання фінансової допомоги на поточні видатки КП "Горбівське"</t>
  </si>
  <si>
    <t xml:space="preserve">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</si>
  <si>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1013133</t>
  </si>
  <si>
    <t xml:space="preserve">Програма розвитку інвестиційної діяльності в Новгород-Сіверській міській територіальній громаді на 2021-2024 роки
</t>
  </si>
  <si>
    <t>Програма з підвищення ефективності управління активами Новгород-Сіверської міської територіальної громади на 2021-2025 роки</t>
  </si>
  <si>
    <t>0810000</t>
  </si>
  <si>
    <t xml:space="preserve">                                                     гривні</t>
  </si>
  <si>
    <t>Підтримка мешканців Новгород-Сіверської міської територіальної громади із стійкими інтелектуальними та/або психічними порушеннями, які за станом здоров'я потребують стороннього догляду, на 2022-2025 роки</t>
  </si>
  <si>
    <t>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2022-2025 роки</t>
  </si>
  <si>
    <t>Юридичне обслуговування управління соціального захисту населення, сім’ї та праці Новгород-Сіверської міської  ради Чернігівської області на 2022-2025 роки</t>
  </si>
  <si>
    <t>Надання фінансової підтримки  громадським організаціям, об'єднанням, їх членам, що діють на території Новгород-Сіверської  міської територіальної громади, на 2022-2025 роки</t>
  </si>
  <si>
    <t>Підтримка сім’ї, забезпечення гендерної рівності та протидії торгівлі людьми Новгород-Сіверської міської територіальної громади на 2022-2025 роки.</t>
  </si>
  <si>
    <t xml:space="preserve">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2022-2025 роки
</t>
  </si>
  <si>
    <t>на 2022-2025 роки</t>
  </si>
  <si>
    <t xml:space="preserve">Програма забезпечення діяльності місцевої пожежної охорони Новгород-Сіверської міської  територіальної громади на 2022-2025 роки
</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</si>
  <si>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</si>
  <si>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реалізації громадського бюджету (бюджету участі) Новгород-Сіверської міської територіальної громади на 2022-2025 роки</t>
  </si>
  <si>
    <t>Програма забезпечення діяльності Комунальної установи «Міський трудовий архів» Новгород-Сіверської міської ради Чернігівської області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</si>
  <si>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</si>
  <si>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розвитку земельних відносин на території Новгород-Сіверської міської  територіальної громади на 2022-2025 роки</t>
  </si>
  <si>
    <t>Програма розвитку туризму Новгород-Сіверської міської територіальної громади на 2022-2025 роки</t>
  </si>
  <si>
    <t>Програма «Молодь Сіверщини» на 2022 – 2025 роки</t>
  </si>
  <si>
    <t>1)</t>
  </si>
  <si>
    <t>2)</t>
  </si>
  <si>
    <t>3)</t>
  </si>
  <si>
    <t>4)</t>
  </si>
  <si>
    <t>5)</t>
  </si>
  <si>
    <t>6)</t>
  </si>
  <si>
    <t>7)</t>
  </si>
  <si>
    <t>8)</t>
  </si>
  <si>
    <t>9)</t>
  </si>
  <si>
    <t>10)</t>
  </si>
  <si>
    <t>11)</t>
  </si>
  <si>
    <t>12)</t>
  </si>
  <si>
    <t>13)</t>
  </si>
  <si>
    <t>Програми забезпечення покращення якості надання медичної допомоги населенню Новгород-Сіверської міської територіальної громади на 2022-2025 роки</t>
  </si>
  <si>
    <t xml:space="preserve">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продуктамиами для спеціального дієтичного споживання на 2022-2025 роки
</t>
  </si>
  <si>
    <t>Програма охорони навколишнього природного середовища населених пунктів Новгород-Сіверської міської територіальної громади на 2022 – 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</si>
  <si>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</si>
  <si>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</si>
  <si>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</si>
  <si>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Забезпечення діяльності бібліотек</t>
  </si>
  <si>
    <t>Забезпечення діяльності палаців i будинків культури, клубів, центрів дозвілля та iнших клубних закладів</t>
  </si>
  <si>
    <t>Надання спеціалізованої освіти мистецькими школами</t>
  </si>
  <si>
    <t>Забезпечення діяльності інших закладів в галузі культури і мистецтва</t>
  </si>
  <si>
    <t>0613133</t>
  </si>
  <si>
    <t>0615012</t>
  </si>
  <si>
    <t>0613140</t>
  </si>
  <si>
    <t>0110150</t>
  </si>
  <si>
    <t>0110180</t>
  </si>
  <si>
    <t>0112010</t>
  </si>
  <si>
    <t>0112111</t>
  </si>
  <si>
    <t>0113112</t>
  </si>
  <si>
    <t>0113133</t>
  </si>
  <si>
    <t>0113242</t>
  </si>
  <si>
    <t>0116030</t>
  </si>
  <si>
    <t>0116071</t>
  </si>
  <si>
    <t>0116082</t>
  </si>
  <si>
    <t>0117351</t>
  </si>
  <si>
    <t>0117130</t>
  </si>
  <si>
    <t>0117461</t>
  </si>
  <si>
    <t>0117412</t>
  </si>
  <si>
    <t>0117610</t>
  </si>
  <si>
    <t xml:space="preserve"> 0117680</t>
  </si>
  <si>
    <t>0118110</t>
  </si>
  <si>
    <t>0118220</t>
  </si>
  <si>
    <t>0118130</t>
  </si>
  <si>
    <t>0118230</t>
  </si>
  <si>
    <t>0118831</t>
  </si>
  <si>
    <t>0118330</t>
  </si>
  <si>
    <t>0117330</t>
  </si>
  <si>
    <t>Рішення сесії міської ради  від 04 грудня 2019 року № 1009 (зі змінами)</t>
  </si>
  <si>
    <t>0611010</t>
  </si>
  <si>
    <t>0611021</t>
  </si>
  <si>
    <t>0611070</t>
  </si>
  <si>
    <t>0611141</t>
  </si>
  <si>
    <t>0611151</t>
  </si>
  <si>
    <t>0611160</t>
  </si>
  <si>
    <t>0615031</t>
  </si>
  <si>
    <t>Усього</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</si>
  <si>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 </t>
  </si>
  <si>
    <t xml:space="preserve">Програма придбання службового житла в Новгород-Сіверській  міській територіальній громаді на 2022-2025 роки </t>
  </si>
  <si>
    <t>Програма розробки містобудівної документації Новгород-Сіверської міської територіальної громади на 2022-2025 роки</t>
  </si>
  <si>
    <t xml:space="preserve">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
</t>
  </si>
  <si>
    <t>Комплексна програма соціального захисту населення Новгород-Сіверської міської територіальної громади  на 2022-2025 роки, у тому числі по напрямках:</t>
  </si>
  <si>
    <t xml:space="preserve">Соціальний захист осіб з інвалідністю, які проживають на території Новгород-Сіверської міської територіальної громади, на 2022-2025 роки
</t>
  </si>
  <si>
    <t xml:space="preserve">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2022-2025 роки
</t>
  </si>
  <si>
    <t>Надання пільг на встановлення та користування квартирними телефонами на території Новгород-Сіверської міської територіальної громади  на 2022-2025 роки</t>
  </si>
  <si>
    <t xml:space="preserve">Відділ культури і туризму </t>
  </si>
  <si>
    <t>Програм розвитку культури на території Новгород-Сіверської міської  територіальної громади на 2022–2025 роки, у тому числі по напрямках:</t>
  </si>
  <si>
    <t>1014030</t>
  </si>
  <si>
    <t>1014060</t>
  </si>
  <si>
    <t>*</t>
  </si>
  <si>
    <t>1011080</t>
  </si>
  <si>
    <t>1010000</t>
  </si>
  <si>
    <t>Фінансове управління Новгород-Сіверської міської ради</t>
  </si>
  <si>
    <t>3719770</t>
  </si>
  <si>
    <t xml:space="preserve">Програма "Поліцейський офіцер громади" Новгород-Сіверської міської територіальної громади на 2022-2025 роки
</t>
  </si>
  <si>
    <t>0610000</t>
  </si>
  <si>
    <t>Програма розвитку фізичної культури і спорту Новгород-Сіверської міської територіальної громади на 2022-2025 роки</t>
  </si>
  <si>
    <t>Комплексна   програма розвитку освіти Новгород-Сіверської міської територіальної громади на 2022-2025 роки:</t>
  </si>
  <si>
    <t>Програми розвитку первинної медико-санітарної допомоги та створення умов для надання якісних медичних послуг населенню на 2022-2025 роки, у тому числі по напрямках:</t>
  </si>
  <si>
    <t xml:space="preserve">Програма «Молодь Сіверщини» на 2022-2025 роки
</t>
  </si>
  <si>
    <t>0611142</t>
  </si>
  <si>
    <t>0617321</t>
  </si>
  <si>
    <t xml:space="preserve">Обсяг фінансування  передбачений місцевою/регіональною програмою по загальному та спеціальному фонду на 2023 рік  (грн.) </t>
  </si>
  <si>
    <t>Бюджетні призначення  на 2023 рік )  по загальному та спеціальному фонду (грн)</t>
  </si>
  <si>
    <t>0618220</t>
  </si>
  <si>
    <t>0611182</t>
  </si>
  <si>
    <t>0610160</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</si>
  <si>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</si>
  <si>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0118240</t>
  </si>
  <si>
    <t>0113210</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</si>
  <si>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</si>
  <si>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інформатизації  діяльності Новгород-Сіверської міської ради Чернігівської області на 2023-2026 роки</t>
  </si>
  <si>
    <t>Програма інформатизації  діяльності  фінансового управління Новгород-Сіверської міської ради Чернігівської області на 2023-2026 роки</t>
  </si>
  <si>
    <t>0813090</t>
  </si>
  <si>
    <t>14)</t>
  </si>
  <si>
    <t>15)</t>
  </si>
  <si>
    <t>Програми проведення будівництва,  ремонту та утримання доріг  і тротуарів комунальної власності Новгород-Сіверської міської територіальної громади на 2022 - 2025 роки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</si>
  <si>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</si>
  <si>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 xml:space="preserve">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t>
  </si>
  <si>
    <t>Інформатизація діяльності Управління соціального захисту населення, сім'ї та праці Новгород-Сіверської міської ради Чернігівської області на 2022-2025 року</t>
  </si>
  <si>
    <t xml:space="preserve">Програма інформатизації  відділу культури і туризму Новгород-Сіверської міської  ради Чернігівської області на 2023-2025 роки                                                                                                        </t>
  </si>
  <si>
    <t>Програма надання безоплатної правової допомоги населенню Новгород-Сіверської міської територіальної громади на 2023 рік</t>
  </si>
  <si>
    <t>Програма профілактики правопорушень на території населених пунктів Новгород-Сіверської міської територіальної громади на 2023 рік</t>
  </si>
  <si>
    <t>Залишок асигнувань до кінця року</t>
  </si>
  <si>
    <t>щомісячна матеріальна допомога інвалідам, які мають необхідність у забезпеченні медичними виробами та засобами</t>
  </si>
  <si>
    <t>відшкодування витрат за проїзд  для отримання  хворими  з  хронічною  нирковою недостатність курсів програмного гемодіалізу</t>
  </si>
  <si>
    <t>компенсація фізичним особам за надання соціальних послуг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</si>
  <si>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0813230</t>
  </si>
  <si>
    <t>судовий збір</t>
  </si>
  <si>
    <t>забезпечення діяльності КУ "Міський трудовий архів"</t>
  </si>
  <si>
    <t>Оплата комунальних послуг та енергоносіїв КНП</t>
  </si>
  <si>
    <t>матеріальна допомога мешканцям громади</t>
  </si>
  <si>
    <t>відшкодування різниці в тарифах на послуги з централізованого водопостачання та водовідведення для населення міста Новгорода-Сіверського</t>
  </si>
  <si>
    <t>відшкодування різниці між затвердженим виконавчим комітетом міської ради  тарифом на послуги з перевезення пасажирів на автобусному маршруті (погашена кредиторська заборгованість)</t>
  </si>
  <si>
    <t>членські внески до Асоціацій</t>
  </si>
  <si>
    <t>оплата праці і нарахування на заробітну плату, придбання предметів, матеріалів, обладнання та інвентарю</t>
  </si>
  <si>
    <t>відшкодування за послуги зв'язку, які надаються пільговим категоріям громадян</t>
  </si>
  <si>
    <t>матеріальна допомога членам громадських організацій</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</si>
  <si>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</si>
  <si>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інша субвенція районному бюджету Новгород-Сіверського району на виконання заходів Програми матеріально-технічного забезпечення національного спротиву на території Новгород-Сіверського району Чернігівської області на 2023-2024 роки</t>
  </si>
  <si>
    <t>пільгові медикаменти</t>
  </si>
  <si>
    <t>фінансова підтримка КП громади</t>
  </si>
  <si>
    <t>Н-Сів філія ЧОЦЗ</t>
  </si>
  <si>
    <t>Міська рада/         ЦНСП</t>
  </si>
  <si>
    <t>фінансування організації оплачуваних громадських робіт Новгород-Сіверською районною філією Чернігівського обласного центру зайнятості</t>
  </si>
  <si>
    <t>одноразова виплата дитині-сироті, якій виповнилося 18 рокув</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</si>
  <si>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</si>
  <si>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</si>
  <si>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2023 рік
</t>
  </si>
  <si>
    <t>Рішення 22-ої сесії міської ради від 30 березня 2023 року № 798</t>
  </si>
  <si>
    <t>Рішення 22-ої сесії міської ради від 30 березня 2023 року № 799</t>
  </si>
  <si>
    <t>Програма підтримки Новгород-Сіверського сектору Управління Державної міграційної служби України в Чернігівській області       на 2023 рік</t>
  </si>
  <si>
    <t>Програма надання допомоги підрозділам охорони кордону 105 прикордонного загону імені князя Володимира Великого                         на 2023 рік</t>
  </si>
  <si>
    <t>Соціальний захист та підтримка внутрішньо переміщених осіб Новгород-Сіверської міської територіальної громади на 2022-2025 роки</t>
  </si>
  <si>
    <t>відрядження, інформатизація</t>
  </si>
  <si>
    <t>Оплата праці і нарахування на заробітну плату працівникам, задіяним у громадських роботах</t>
  </si>
  <si>
    <t>матеріали</t>
  </si>
  <si>
    <t>запчастини, ремонт камер відеоспостереження</t>
  </si>
  <si>
    <t>16)</t>
  </si>
  <si>
    <t>відшкодування за проїзд пільговим категоріям громадян зализничним транспортом приміського сполучення</t>
  </si>
  <si>
    <t>Витрати за послуги поховання  загиблих Захисників України</t>
  </si>
  <si>
    <t>матеріальна допомога учасникам АТО</t>
  </si>
  <si>
    <t>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2023 рік</t>
  </si>
  <si>
    <t>0117322</t>
  </si>
  <si>
    <t xml:space="preserve">компенсація за медикаменти, відпущені хворим на орфанні захворювання </t>
  </si>
  <si>
    <t xml:space="preserve">компенсація вартості проїзду </t>
  </si>
  <si>
    <t>інша субвенція районному бюджету Новгород-Сіверського району на виконання заходів Програми з оплати послуг з обслуговування автомобільним транспортом на автобусних маршрутах загального користування Новгород-Сіверський-Семенівка, Новгород-Сіверський-Понорниця</t>
  </si>
  <si>
    <t>на виконання заходів Цільової соціальної програми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(придбання переносних цифрових радіостанцій.)</t>
  </si>
  <si>
    <t>Придбання матеріалів, обладнання, інвентарю, послуги, інформатизація; погашена кредиторська заборгованість за 2022 рік (12,0 тис.грн) тощо</t>
  </si>
  <si>
    <t xml:space="preserve"> обслуговування програми, придбання модемів, провайдерів</t>
  </si>
  <si>
    <t>представницькі видатки</t>
  </si>
  <si>
    <t>призи</t>
  </si>
  <si>
    <t>Техпаспорт</t>
  </si>
  <si>
    <t>Службове житло</t>
  </si>
  <si>
    <t>закуплено щебінь, ремонт доріг</t>
  </si>
  <si>
    <t xml:space="preserve">Поповнення матеріального резерву </t>
  </si>
  <si>
    <t>Соціальний захист фізичних осіб, які надають соціальні послуги з догляду на непрофесійній основі та на професійній основі без здійснення підприємницької діяльності на  території Новгород-Сіверської міської територіальної громади на 2022-2025 роки</t>
  </si>
  <si>
    <t>Соціальна підтримка учасників АТО, ООС, Захисників і Захисниць України, членів їх сіфмей, а також членів сімей військовослужбовців, загиблих (пропавших безвісті) в Афганістані при виконанні інтернаціонального обов'язку, які є мешканцями Новгород-Сіверської міської територіальної громади на 2022-2025 роки</t>
  </si>
  <si>
    <t>Організація поховання на території Новгород-Сіверської міської територіальної громади Захисників і Захисниць України, які загинули в боротьбі за незалежність, суверенітет і територіальну цілісність України</t>
  </si>
  <si>
    <t>призначення щомісячної адресної допомоги внутрішньо переміщеним особам для покриття витрат на проживання, в тому числі на оплату житлово комунальних послуг, соціальна підтримка та соціальне обслуговування  осіб із числа ВПО</t>
  </si>
  <si>
    <t>памперси</t>
  </si>
  <si>
    <t>виготовлення  техпаспортів</t>
  </si>
  <si>
    <t>подарункові набори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</si>
  <si>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</si>
  <si>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ПММ,транспортні послуги</t>
  </si>
  <si>
    <t>закупівля товарів, робіт та послуг у сфері інформатизації</t>
  </si>
  <si>
    <t xml:space="preserve">Доступ до електронних кабінетів, системи інформаційного доступу електронного документообігуОтримання доступу  до комп’ютерної програми «М.Е.Doc» Модуль «М.Е.Doc» Звітність                                   </t>
  </si>
  <si>
    <t>Поліпшення розгалудженості мереж, оновлення конфігурації технічних пристроїв, обладнання та базового програмного забезпечення</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</si>
  <si>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</si>
  <si>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</si>
  <si>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А4863, батальйон 405)</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</si>
  <si>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А4459)</t>
  </si>
  <si>
    <t>Програма забезпечення автобусного сполучення між містом Новгородом-Сіверським та адміністративними центрами територіальних громад Новгород-Сіверського району на 2023 рік</t>
  </si>
  <si>
    <t xml:space="preserve">Придбання матеріалів господарської діяльності, проведення ремонтів господарським способом, придбання канцелярських товарів, проведення навчання з охорони праці та </t>
  </si>
  <si>
    <t xml:space="preserve">Придбання матеріалів господарської діяльності, проведення ремонтів господарським способом, придбання канцелярських товарів, проведення навчання з охорони праці та пожежної безпеки </t>
  </si>
  <si>
    <t>будматеріали, господарські товари</t>
  </si>
  <si>
    <t xml:space="preserve">Програма розвитку житлово-комунального господарства та благоустрою території населених пунктів  Новгород-Сіверської міської територіальної громади на 2022-2025 роки
</t>
  </si>
  <si>
    <t>0116090</t>
  </si>
  <si>
    <t>Оплата послуг з інформатизації</t>
  </si>
  <si>
    <t>Рішення 26-ої  позачергової сесії VIII  скликання  Новгород-Сіверської міської ради від 09 серпня 2023 року № 896</t>
  </si>
  <si>
    <r>
      <t>Програма підтримки Новгород-Сіверського сектору № 1 філії Державної установи «Центр пробації</t>
    </r>
    <r>
      <rPr>
        <sz val="24"/>
        <color indexed="8"/>
        <rFont val="Calibri"/>
        <family val="2"/>
      </rPr>
      <t>»</t>
    </r>
    <r>
      <rPr>
        <sz val="24"/>
        <color indexed="8"/>
        <rFont val="Times New Roman"/>
        <family val="1"/>
      </rPr>
      <t xml:space="preserve"> в Чернігівській області на 2023-2024 роки
</t>
    </r>
  </si>
  <si>
    <t>Програма фінансової підтримки Мисливсько-рибальського підприємства "Новгород-Сіверське" Чернігівської обласної організації Українського товариства мисливців і рибалок у 2023 році</t>
  </si>
  <si>
    <t>Рішення 29-ої сесії VIII  скликання  Новгород-Сіверської міської ради від 15 вересня 2023 року № 960</t>
  </si>
  <si>
    <t xml:space="preserve">Програма забезпечення державної безпеки на території Новгород-Сіверської міської територіальної громади та матеріально-технічного забезпечення районного відділу Управління Служби безпеки України в Чернігівській області на 2023-2024 роки
</t>
  </si>
  <si>
    <t>Рішення 29-ої сесії VIII  скликання  Новгород-Сіверської міської ради від 15 вересня 2023 року № 987</t>
  </si>
  <si>
    <t>Забезпечення належних умов при наданн адміністративних послуг населенню Новгород-Сіверської МТГ в умовах воєнного стану</t>
  </si>
  <si>
    <t>Підвищення оперативності реагування на правопорушення, попередження та припинення адміністративних і кримінальних правопорушень, профілактики вуличної злочинності на території населених пунктів МТГ</t>
  </si>
  <si>
    <t>Покращення матеріально-технічного забезпечення 105 прикордонного загону імені Володимира Великого</t>
  </si>
  <si>
    <t>відшкодування за поданими судовими позовами</t>
  </si>
  <si>
    <t>туберкулін</t>
  </si>
  <si>
    <t>Пальне, відрядження, медалі, спортивне обладнання</t>
  </si>
  <si>
    <t>Відрядження, пальне, медалі, подарункові набори</t>
  </si>
  <si>
    <t>0813210</t>
  </si>
  <si>
    <t>Покращення матеріально-технічного забезпечення</t>
  </si>
  <si>
    <t>Рішення 21-ої позачергової сесії VIII  скликаннясесії міської ради  від  27 cічня 2023 року № 778 (зі змінами)</t>
  </si>
  <si>
    <t>Рішення 21-ої позачергової сесії VIII скликаннясесії міської ради від 27 січня 2023 року № 779 (зі змінами)</t>
  </si>
  <si>
    <t xml:space="preserve">Рішення 19-ої позачергової сесії VIII сесії міської ради від  15 грудня 2022 року             № 738 </t>
  </si>
  <si>
    <t>Рішення 21-ої позачергової сесії VIII сесії міської ради від 27 січня 2023 року № 775</t>
  </si>
  <si>
    <t>Рішення 14-ої сесії міської ради VIII скликання  від 03 грудня 2021 року № 479                  (зі змінами)</t>
  </si>
  <si>
    <t>Рішення 19-ої позачергової  сесії міської ради VIII сликання від 15 грудня 2022 року № 762 (зі змінами)</t>
  </si>
  <si>
    <t>Рішення 66-ої сесії міської ради VII скликання від 08 грудня 2020 року  № 1287</t>
  </si>
  <si>
    <t>Рішення 14-ої сесії міської ради VIII скликання від 03 грудня 2021 року                             № 480 (зі змінами)</t>
  </si>
  <si>
    <t>Рішення 14-ої сесії міської ради VIII скликання  від 03 грудня 2021 року № 483</t>
  </si>
  <si>
    <t xml:space="preserve">Рішення 19-ої позачергової сесії міської ради VIII скликання від 15 грудня 2022 року № 747                 (зі змінами) </t>
  </si>
  <si>
    <t>Рішення 14-ої сесії міської ради VIII скликання від 03 грудня 2021 року  № 484</t>
  </si>
  <si>
    <t>сприяння підвищенню житлово-побутових умов проживання та рівня життєзабезпечення мешканцям населених пунктів Новгород-Сіверської МТГ</t>
  </si>
  <si>
    <t>Рішення 14-ої сесії міської ради VIII скликання від 03 грудня 2021 року № 480 (із змінами)</t>
  </si>
  <si>
    <t>Рішення 14-ої сесії міської ради VIII скликання від 03 грудня 2021 року № 476 (зі змінами)</t>
  </si>
  <si>
    <t>Рішення 19-ої позачергової сесії міської ради VIII скликання від 15 грудня 2022 року № 745 (зі змінами)</t>
  </si>
  <si>
    <t>Рішення 14-ої сесії міської ради VIII скликання від 03 грудня 2021 року № 493 (зі змінами)</t>
  </si>
  <si>
    <t>Рішення 14-ої сесії міської ради VIII скликання від 03 грудня 2021 року № 454</t>
  </si>
  <si>
    <t>9) Забезпечення дітей з інвалідністю технічними та іншими засобами медичного призначення, дітей віком до 1 року, народжених ВІЛ-інфікованими матерями, молочними сумішами</t>
  </si>
  <si>
    <t>8) Удосконалення  методів діагностики злоякісних новоутворень та спеціального лікування онкологічних хворих</t>
  </si>
  <si>
    <t>7) Раннє виявлення  туберкульозу</t>
  </si>
  <si>
    <t>6) Забезпечення лiкарськими засобами пільгових категорій населення відповідно до Постанови КМУ № 1303 від 17.08.1998</t>
  </si>
  <si>
    <t>4) Матеріально-технічне забезпечення підприємства (оплата комунальних послуг та енергоносіїв)</t>
  </si>
  <si>
    <t>2) Поточний ремонт сільських структурних підрозділів.</t>
  </si>
  <si>
    <t xml:space="preserve">1) Придбання та установка обладнання; 3) Впровадження сучасних та ефективних методів лікуванн; 5) Матеріально-технічне забезпечення медпрацівників; </t>
  </si>
  <si>
    <t>Рішення 14-ої сесії міської ради VIII скликання від 03 грудня 2021 року № 440</t>
  </si>
  <si>
    <t>Рішення 66-ої сесії міської ради VII скликання від 08 грудня 2020 року № 1244</t>
  </si>
  <si>
    <t>Рішення 14-ої сесії міської ради VIII скликання від 03 грудня 2021 року № 444              (зі змінами)</t>
  </si>
  <si>
    <t>Рішення 14-ої сесії міської ради VIII скликання від 03 грудня 2021 року № 472</t>
  </si>
  <si>
    <t>Рішення 14-ої сесії міської ради VIII скликання  від 03 грудня 2021 року № 467</t>
  </si>
  <si>
    <t>Рішення 14-ої сесії міської ради VIII скликання від 03 грудня 2021 року № 461 (зі змінами)</t>
  </si>
  <si>
    <t>Програма юридичного обслуговування Новгород-Сіверської міської ради Чернігівської області на 2022-2025 роки</t>
  </si>
  <si>
    <t>Рішення 14-ої сесії міської ради VIII скликання  від 03 грудня 2021 року  № 492</t>
  </si>
  <si>
    <t>Рішення 13-ої сесії міської ради VIII скликання від 26 жовтня 2021 року № 369 (зі змінами)</t>
  </si>
  <si>
    <t>Рішення14-ої сесії міської ради VIII скликання від 03 грудня 2021 року                № 464  (зі змінами)</t>
  </si>
  <si>
    <t>Рішення 14-ої сесії міської ради VIII скликання  від 03 грудня 2021 року № 469 (зі змінами)</t>
  </si>
  <si>
    <t>Рішення 14-ої сесії міської ради VIII скликання  від 03 грудня 2021 року № 485</t>
  </si>
  <si>
    <t>Рішення 11-ої сесії міської ради VIII скликання від 14 липня 2021 року № 275 (зі змінами)</t>
  </si>
  <si>
    <t>Рішення 14-ої сесії міської ради VIII скликання від 03 грудня 2021 року № 437 (зі змінами)</t>
  </si>
  <si>
    <t>Рішення 14-ої сесії міської ради VIII скликання від 03 грудя 2021 року № 488</t>
  </si>
  <si>
    <t>Рішення 14-ої сесії міської ради VIII скликання від 03 грудня 2021 року  № 460  (зі змінами)</t>
  </si>
  <si>
    <t>Рішення 14-ої сесії міської ради VIII скликаннявід 03 грудня 2021 року № 465 (зі змінами)</t>
  </si>
  <si>
    <t>Рішення 16-ої сесії міської ради VIII скликання  від 21 лютого 2022 року № 592  (зі змінами)</t>
  </si>
  <si>
    <t>Рішення 14-ої сесії міської ради VIII скликання   від 03 грудня 2021 року № 463 (зі змінами)</t>
  </si>
  <si>
    <t>Рішення 66-ої сесії міської ради VII скликання від 08 грудня 2020 року № 1242</t>
  </si>
  <si>
    <t>Рішення 66-ої сесії міської ради VII скликання від 08 грудня 2020 року № 1241</t>
  </si>
  <si>
    <t>Рішення 44-ої позачергової сесії міської ради VII скликання від 28 лютого 2019 року № 810  (зі змінами)</t>
  </si>
  <si>
    <t>Рішення 66-ої сесії міської ради VII скликання  від 08 грудня 2020 року № 1250</t>
  </si>
  <si>
    <t>Рішення 14-ої сесії міської ради VIII скликання від 03 грудня 2021 року  № 449</t>
  </si>
  <si>
    <t>Рішення 14-ої сесії міської ради VIII скликання від 03 грудня 2021 року № 466              (зі змінами)</t>
  </si>
  <si>
    <t>Рішення 14-ої сесії міської ради VIII скликання   від 03 грудня 2021 року  № 462             (зі змінами)</t>
  </si>
  <si>
    <t>Рішення 14-ої сесії міської ради VIII скликання від 03 грудня 2021 року  № 470                 (зі змінами)</t>
  </si>
  <si>
    <t>Рішення 14-ої сесії міської ради VIII скликання від 03 грудня 2021 року № 475                      (зі змінами)</t>
  </si>
  <si>
    <t xml:space="preserve">Рішення 53-ої сесії міської ради VII скликання від 04 грудня 2019 року № 975                            (зі змінами)      </t>
  </si>
  <si>
    <t>Оплата комунальних послуг та енергоносіїв КНП (4 920,5 тис.грн), інші виплати населенню (537,5); 2 камери для зберігання тіл, візок гідравличний підйомний (324,0 тис.грн)</t>
  </si>
  <si>
    <t>Зміцнення матеріальнотехнічної бази та створення сприятливих умов для якісного виконання завдань</t>
  </si>
  <si>
    <t xml:space="preserve">                 ЗВІТ про використання коштів на місцеві програми, які фінансуватимуться за рахунок коштів  бюджету Новгород-Сіверської міської  територіальної громади за 2023 рік (з урахуванням змін)</t>
  </si>
  <si>
    <r>
      <t xml:space="preserve">Фактично використано станом </t>
    </r>
    <r>
      <rPr>
        <b/>
        <u val="single"/>
        <sz val="24"/>
        <rFont val="Times New Roman"/>
        <family val="1"/>
      </rPr>
      <t>на 01 січня 2024 року</t>
    </r>
  </si>
  <si>
    <t xml:space="preserve">Надання пільг хворим з хронічною нирковою недостатністю, які отримують програмний гемодіаліз в медичних закладах та проживають на території Новгород-Сіверської міської територіальної громади, на 2022-2025 роки
</t>
  </si>
  <si>
    <t>17)</t>
  </si>
  <si>
    <t>Надання одноразової матеріальної допомоги мешканцям населених пунктів Новгород-Сіверської міської територіальної громади на 2024-2025 роки</t>
  </si>
  <si>
    <t>відшкодування за медикаменти, відпущені  громадянам, які постраждали в наслідок Чорнобильської катастрофи у т.ч. 39,2 тис. грн за рахунок іншої субвенції</t>
  </si>
  <si>
    <t>Рішення 14-ої сесії міської ради VIII скликання від 03 грудя 2021 року № 478 (із змінами)</t>
  </si>
  <si>
    <t>придбання квітів, корзин з квітами, державної та протокольної атрибутики, банерів</t>
  </si>
  <si>
    <t>0611271</t>
  </si>
  <si>
    <t>придбання дидактичного матеріалу</t>
  </si>
  <si>
    <t>240 000,00 - виготовлення ПКД "Нове будівництво протирадіаційного укриття для Н-Сіверського ліцею № 1", 8 995,49 - виготовлення ПКД на реконструкцію с-ми газопосточання ЗОШ № 2", 432 767,60 - виготовлення ПКД на реконструкцію покрівель закладів освіти з метою улаштування блискавкозахисту</t>
  </si>
  <si>
    <t>погашення кредиторської заборгованості за 2022 рік(52 284 грн) матеріали, обладнання , інвентар, послуги, інформатизація, здоров'я та соціальний захист, навчання, харчування, розвиток матеріально-технічної бази</t>
  </si>
  <si>
    <t>погашення кредиторської заборгованості за 2022 рік(152 163 грн), матеріали, обладнання, інвентар,податки, кадрове забезпечення, розвиток матеріальнор-технічної бази, інформатизація, шкільний автобус, пожежна безпека, навчання, відрядження</t>
  </si>
  <si>
    <t>матеріали, обладнання, інвентар, послуги, інформатизація, здоров'я та соціальний захист, навчання, тощо</t>
  </si>
  <si>
    <t>погашена кредиторська заборгованість за 2022 рік(7 391 грн), матеріали, обладнання, інвентар, пожежна безпека, навчання, відрядження тощо</t>
  </si>
  <si>
    <t>матеріали, обладнання, інвентар, послуги, здоров'я та соціальний захист, розвиток матеріально-технічної бази, пожежна безпека, інформатизація</t>
  </si>
  <si>
    <t>матеріали, обладнання,інвентар, пожежна безпека, податки, навчання, послуги тощо</t>
  </si>
  <si>
    <t>Робочий проект "Нове будівництво місцевої автоматизованої системицентралізованого оповіщення населених пунктів Новгород-Сіверської територіальної громади Чернігівської області: с.Блистова, с.Вороб'ївка, с.Дігтярівка, с.Лісконоги, с.Орлівка, с.Печенюги, с.Чайкине"</t>
  </si>
  <si>
    <t xml:space="preserve">погашена кредиторська заборгованість 2022 року - 34,5 тис.грн; Формування земель комунальної власності - 5,0 тис.грн; Проведення нормативної грошової оцінки земель населених пунктів громади - 52,5 тис.грн, Послуги з експертної грошової оцінки земельних ділянок -8,7 тис. грн. По СФ: виготовлення технічної документації з грошової оцінки земель - 37,5 тис.грн </t>
  </si>
  <si>
    <t>Оплата праці і нарахування на заробітну плату працівникам, задіяним у благоустрої; придбання матеріалів, оплата послуг; по спеціальному фонду - капітальний ремонт водовідної споруди по вул.Шевченка в м. Новгороді-Сіверському Чернігівської області, тощо</t>
  </si>
  <si>
    <t>на проведення заходів  програми</t>
  </si>
  <si>
    <t>на заходи програми</t>
  </si>
  <si>
    <t>послуги з доступу до електронного кабінету періодичних видань, комп. техніка, обслуговування комп. програм, у т.ч. погашена кредиторська заборгованість 2022 року</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</si>
</sst>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422]d\ mmmm\ yyyy&quot; р.&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
    <numFmt numFmtId="188" formatCode="#,##0.0"/>
  </numFmts>
  <fonts count="118">
    <font>
      <sz val="10"/>
      <name val="Arial Cyr"/>
      <family val="0"/>
    </font>
    <font>
      <sz val="11"/>
      <color indexed="8"/>
      <name val="Calibri"/>
      <family val="2"/>
    </font>
    <font>
      <sz val="10"/>
      <name val="Times New Roman"/>
      <family val="1"/>
    </font>
    <font>
      <b/>
      <sz val="14"/>
      <name val="Times New Roman"/>
      <family val="1"/>
    </font>
    <font>
      <sz val="10"/>
      <name val="Helv"/>
      <family val="0"/>
    </font>
    <font>
      <sz val="10"/>
      <name val="Times New Roman Cyr"/>
      <family val="0"/>
    </font>
    <font>
      <b/>
      <sz val="11"/>
      <name val="Times New Roman Cyr"/>
      <family val="1"/>
    </font>
    <font>
      <sz val="12"/>
      <name val="Times New Roman"/>
      <family val="1"/>
    </font>
    <font>
      <sz val="14"/>
      <name val="Times New Roman"/>
      <family val="1"/>
    </font>
    <font>
      <sz val="10"/>
      <color indexed="10"/>
      <name val="Times New Roman"/>
      <family val="1"/>
    </font>
    <font>
      <b/>
      <sz val="10"/>
      <color indexed="10"/>
      <name val="Times New Roman"/>
      <family val="1"/>
    </font>
    <font>
      <sz val="10"/>
      <color indexed="10"/>
      <name val="Times New Roman Cyr"/>
      <family val="0"/>
    </font>
    <font>
      <b/>
      <sz val="10"/>
      <color indexed="10"/>
      <name val="Times New Roman Cyr"/>
      <family val="0"/>
    </font>
    <font>
      <b/>
      <sz val="24"/>
      <name val="Times New Roman"/>
      <family val="1"/>
    </font>
    <font>
      <b/>
      <sz val="24"/>
      <name val="Times New Roman CYR"/>
      <family val="1"/>
    </font>
    <font>
      <sz val="24"/>
      <name val="Times New Roman"/>
      <family val="1"/>
    </font>
    <font>
      <sz val="24"/>
      <name val="Times New Roman Cyr"/>
      <family val="0"/>
    </font>
    <font>
      <sz val="22"/>
      <name val="Times New Roman"/>
      <family val="1"/>
    </font>
    <font>
      <b/>
      <sz val="22"/>
      <name val="Times New Roman"/>
      <family val="1"/>
    </font>
    <font>
      <b/>
      <sz val="18"/>
      <name val="Times New Roman"/>
      <family val="1"/>
    </font>
    <font>
      <sz val="10"/>
      <color indexed="8"/>
      <name val="MS Sans Serif"/>
      <family val="2"/>
    </font>
    <font>
      <i/>
      <sz val="24"/>
      <color indexed="62"/>
      <name val="Times New Roman"/>
      <family val="1"/>
    </font>
    <font>
      <i/>
      <sz val="24"/>
      <name val="Times New Roman"/>
      <family val="1"/>
    </font>
    <font>
      <sz val="26"/>
      <name val="Times New Roman"/>
      <family val="1"/>
    </font>
    <font>
      <b/>
      <sz val="36"/>
      <name val="Calibri"/>
      <family val="2"/>
    </font>
    <font>
      <i/>
      <sz val="22"/>
      <name val="Times New Roman"/>
      <family val="1"/>
    </font>
    <font>
      <b/>
      <sz val="36"/>
      <name val="Times New Roman"/>
      <family val="1"/>
    </font>
    <font>
      <b/>
      <sz val="26"/>
      <name val="Times New Roman"/>
      <family val="1"/>
    </font>
    <font>
      <i/>
      <sz val="20"/>
      <name val="Times New Roman"/>
      <family val="1"/>
    </font>
    <font>
      <b/>
      <sz val="24"/>
      <name val="Times New Roman Cyr"/>
      <family val="0"/>
    </font>
    <font>
      <sz val="36"/>
      <name val="Calibri"/>
      <family val="2"/>
    </font>
    <font>
      <b/>
      <sz val="36"/>
      <name val="Arial Cyr"/>
      <family val="0"/>
    </font>
    <font>
      <i/>
      <sz val="24"/>
      <name val="Times New Roman Cyr"/>
      <family val="0"/>
    </font>
    <font>
      <sz val="20"/>
      <name val="Times New Roman"/>
      <family val="1"/>
    </font>
    <font>
      <i/>
      <sz val="18"/>
      <name val="Times New Roman"/>
      <family val="1"/>
    </font>
    <font>
      <b/>
      <u val="single"/>
      <sz val="24"/>
      <name val="Times New Roman"/>
      <family val="1"/>
    </font>
    <font>
      <sz val="24"/>
      <color indexed="8"/>
      <name val="Times New Roman"/>
      <family val="1"/>
    </font>
    <font>
      <sz val="24"/>
      <color indexed="8"/>
      <name val="Calibri"/>
      <family val="2"/>
    </font>
    <font>
      <i/>
      <sz val="18"/>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4"/>
      <color indexed="60"/>
      <name val="Times New Roman CYR"/>
      <family val="1"/>
    </font>
    <font>
      <sz val="24"/>
      <color indexed="60"/>
      <name val="Times New Roman"/>
      <family val="1"/>
    </font>
    <font>
      <b/>
      <sz val="24"/>
      <color indexed="60"/>
      <name val="Times New Roman"/>
      <family val="1"/>
    </font>
    <font>
      <b/>
      <sz val="36"/>
      <color indexed="8"/>
      <name val="Calibri"/>
      <family val="2"/>
    </font>
    <font>
      <b/>
      <sz val="28"/>
      <color indexed="8"/>
      <name val="Times New Roman"/>
      <family val="1"/>
    </font>
    <font>
      <sz val="22"/>
      <color indexed="60"/>
      <name val="Times New Roman"/>
      <family val="1"/>
    </font>
    <font>
      <b/>
      <sz val="26"/>
      <color indexed="8"/>
      <name val="Times New Roman"/>
      <family val="1"/>
    </font>
    <font>
      <b/>
      <sz val="24"/>
      <color indexed="8"/>
      <name val="Times New Roman"/>
      <family val="1"/>
    </font>
    <font>
      <b/>
      <sz val="24"/>
      <color indexed="8"/>
      <name val="Times New Roman Cyr"/>
      <family val="0"/>
    </font>
    <font>
      <b/>
      <sz val="22"/>
      <color indexed="8"/>
      <name val="Times New Roman"/>
      <family val="1"/>
    </font>
    <font>
      <sz val="48"/>
      <color indexed="8"/>
      <name val="Times New Roman"/>
      <family val="1"/>
    </font>
    <font>
      <i/>
      <sz val="24"/>
      <color indexed="60"/>
      <name val="Times New Roman"/>
      <family val="1"/>
    </font>
    <font>
      <sz val="14"/>
      <color indexed="60"/>
      <name val="Times New Roman"/>
      <family val="1"/>
    </font>
    <font>
      <sz val="24"/>
      <color indexed="10"/>
      <name val="Times New Roman"/>
      <family val="1"/>
    </font>
    <font>
      <sz val="22"/>
      <color indexed="8"/>
      <name val="Times New Roman"/>
      <family val="1"/>
    </font>
    <font>
      <i/>
      <sz val="24"/>
      <color indexed="8"/>
      <name val="Times New Roman"/>
      <family val="1"/>
    </font>
    <font>
      <sz val="20"/>
      <color indexed="8"/>
      <name val="Times New Roman"/>
      <family val="1"/>
    </font>
    <font>
      <i/>
      <sz val="22"/>
      <color indexed="8"/>
      <name val="Times New Roman"/>
      <family val="1"/>
    </font>
    <font>
      <sz val="24"/>
      <color indexed="8"/>
      <name val="Times New Roman Cyr"/>
      <family val="0"/>
    </font>
    <font>
      <sz val="36"/>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4"/>
      <color rgb="FFC00000"/>
      <name val="Times New Roman CYR"/>
      <family val="1"/>
    </font>
    <font>
      <sz val="24"/>
      <color rgb="FFC00000"/>
      <name val="Times New Roman"/>
      <family val="1"/>
    </font>
    <font>
      <sz val="24"/>
      <color theme="1"/>
      <name val="Times New Roman"/>
      <family val="1"/>
    </font>
    <font>
      <b/>
      <sz val="24"/>
      <color rgb="FFC00000"/>
      <name val="Times New Roman"/>
      <family val="1"/>
    </font>
    <font>
      <b/>
      <sz val="36"/>
      <color theme="1"/>
      <name val="Calibri"/>
      <family val="2"/>
    </font>
    <font>
      <b/>
      <sz val="28"/>
      <color theme="1"/>
      <name val="Times New Roman"/>
      <family val="1"/>
    </font>
    <font>
      <sz val="22"/>
      <color rgb="FFC00000"/>
      <name val="Times New Roman"/>
      <family val="1"/>
    </font>
    <font>
      <b/>
      <sz val="26"/>
      <color theme="1"/>
      <name val="Times New Roman"/>
      <family val="1"/>
    </font>
    <font>
      <b/>
      <sz val="24"/>
      <color theme="1"/>
      <name val="Times New Roman"/>
      <family val="1"/>
    </font>
    <font>
      <b/>
      <sz val="24"/>
      <color theme="1"/>
      <name val="Times New Roman Cyr"/>
      <family val="0"/>
    </font>
    <font>
      <b/>
      <sz val="22"/>
      <color theme="1"/>
      <name val="Times New Roman"/>
      <family val="1"/>
    </font>
    <font>
      <sz val="48"/>
      <color theme="1"/>
      <name val="Times New Roman"/>
      <family val="1"/>
    </font>
    <font>
      <i/>
      <sz val="24"/>
      <color rgb="FFC00000"/>
      <name val="Times New Roman"/>
      <family val="1"/>
    </font>
    <font>
      <sz val="14"/>
      <color rgb="FFC00000"/>
      <name val="Times New Roman"/>
      <family val="1"/>
    </font>
    <font>
      <sz val="24"/>
      <color rgb="FFFF0000"/>
      <name val="Times New Roman"/>
      <family val="1"/>
    </font>
    <font>
      <sz val="22"/>
      <color theme="1"/>
      <name val="Times New Roman"/>
      <family val="1"/>
    </font>
    <font>
      <sz val="24"/>
      <color rgb="FF000000"/>
      <name val="Times New Roman"/>
      <family val="1"/>
    </font>
    <font>
      <i/>
      <sz val="24"/>
      <color theme="1"/>
      <name val="Times New Roman"/>
      <family val="1"/>
    </font>
    <font>
      <sz val="20"/>
      <color theme="1"/>
      <name val="Times New Roman"/>
      <family val="1"/>
    </font>
    <font>
      <i/>
      <sz val="22"/>
      <color theme="1"/>
      <name val="Times New Roman"/>
      <family val="1"/>
    </font>
    <font>
      <sz val="24"/>
      <color theme="1"/>
      <name val="Times New Roman Cyr"/>
      <family val="0"/>
    </font>
    <font>
      <sz val="36"/>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6" tint="0.5999900102615356"/>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style="mediu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0"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9" fillId="25" borderId="1" applyNumberFormat="0" applyAlignment="0" applyProtection="0"/>
    <xf numFmtId="0" fontId="80" fillId="26" borderId="2" applyNumberFormat="0" applyAlignment="0" applyProtection="0"/>
    <xf numFmtId="0" fontId="81" fillId="26" borderId="1" applyNumberFormat="0" applyAlignment="0" applyProtection="0"/>
    <xf numFmtId="0" fontId="8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6" applyNumberFormat="0" applyFill="0" applyAlignment="0" applyProtection="0"/>
    <xf numFmtId="0" fontId="87" fillId="27" borderId="7" applyNumberFormat="0" applyAlignment="0" applyProtection="0"/>
    <xf numFmtId="0" fontId="88" fillId="0" borderId="0" applyNumberFormat="0" applyFill="0" applyBorder="0" applyAlignment="0" applyProtection="0"/>
    <xf numFmtId="0" fontId="89" fillId="28" borderId="0" applyNumberFormat="0" applyBorder="0" applyAlignment="0" applyProtection="0"/>
    <xf numFmtId="0" fontId="20" fillId="0" borderId="0">
      <alignment/>
      <protection/>
    </xf>
    <xf numFmtId="0" fontId="4" fillId="0" borderId="0">
      <alignment/>
      <protection/>
    </xf>
    <xf numFmtId="0" fontId="90" fillId="0" borderId="0" applyNumberFormat="0" applyFill="0" applyBorder="0" applyAlignment="0" applyProtection="0"/>
    <xf numFmtId="0" fontId="91" fillId="29" borderId="0" applyNumberFormat="0" applyBorder="0" applyAlignment="0" applyProtection="0"/>
    <xf numFmtId="0" fontId="9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93" fillId="0" borderId="9" applyNumberFormat="0" applyFill="0" applyAlignment="0" applyProtection="0"/>
    <xf numFmtId="0" fontId="9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5" fillId="31" borderId="0" applyNumberFormat="0" applyBorder="0" applyAlignment="0" applyProtection="0"/>
  </cellStyleXfs>
  <cellXfs count="295">
    <xf numFmtId="0" fontId="0" fillId="0" borderId="0" xfId="0" applyAlignment="1">
      <alignment/>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180" fontId="2" fillId="0" borderId="14" xfId="0" applyNumberFormat="1"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3" fillId="0" borderId="0" xfId="0" applyFont="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20" xfId="0"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5" xfId="54" applyFont="1" applyFill="1" applyBorder="1" applyAlignment="1">
      <alignment horizontal="left" vertical="center" wrapText="1"/>
      <protection/>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2" fontId="2" fillId="0" borderId="21" xfId="0" applyNumberFormat="1" applyFont="1" applyBorder="1" applyAlignment="1">
      <alignment horizontal="center" vertical="center" wrapText="1"/>
    </xf>
    <xf numFmtId="0" fontId="2" fillId="0" borderId="0" xfId="0" applyFont="1" applyAlignment="1">
      <alignment horizontal="center" vertical="justify"/>
    </xf>
    <xf numFmtId="0" fontId="2" fillId="0" borderId="15" xfId="54" applyFont="1" applyBorder="1" applyAlignment="1">
      <alignment horizontal="left" vertical="center" wrapText="1"/>
      <protection/>
    </xf>
    <xf numFmtId="0" fontId="2" fillId="32" borderId="0" xfId="0" applyFont="1" applyFill="1" applyAlignment="1">
      <alignment wrapText="1"/>
    </xf>
    <xf numFmtId="180" fontId="2" fillId="0" borderId="18" xfId="0" applyNumberFormat="1" applyFont="1" applyBorder="1" applyAlignment="1">
      <alignment wrapText="1"/>
    </xf>
    <xf numFmtId="0" fontId="2" fillId="0" borderId="0" xfId="0" applyFont="1" applyBorder="1" applyAlignment="1">
      <alignment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2" fontId="9" fillId="0" borderId="15" xfId="0" applyNumberFormat="1" applyFont="1" applyBorder="1" applyAlignment="1">
      <alignment horizontal="center" vertical="center" wrapText="1"/>
    </xf>
    <xf numFmtId="0" fontId="8" fillId="0" borderId="0" xfId="0" applyFont="1" applyAlignment="1">
      <alignment/>
    </xf>
    <xf numFmtId="0" fontId="7" fillId="0" borderId="0" xfId="0" applyFont="1" applyAlignment="1">
      <alignment/>
    </xf>
    <xf numFmtId="0" fontId="9" fillId="0" borderId="0" xfId="0" applyFont="1" applyAlignment="1">
      <alignment wrapText="1"/>
    </xf>
    <xf numFmtId="0" fontId="10" fillId="0" borderId="0" xfId="0" applyFont="1" applyAlignment="1">
      <alignment wrapText="1"/>
    </xf>
    <xf numFmtId="0" fontId="10" fillId="0" borderId="15" xfId="54" applyFont="1" applyBorder="1" applyAlignment="1">
      <alignment horizontal="left" vertical="center" wrapText="1"/>
      <protection/>
    </xf>
    <xf numFmtId="0" fontId="12" fillId="0" borderId="15" xfId="54" applyFont="1" applyFill="1" applyBorder="1" applyAlignment="1">
      <alignment horizontal="left" vertical="center" wrapText="1"/>
      <protection/>
    </xf>
    <xf numFmtId="0" fontId="10" fillId="0" borderId="15" xfId="54" applyFont="1" applyFill="1" applyBorder="1" applyAlignment="1">
      <alignment horizontal="left" vertical="center" wrapText="1"/>
      <protection/>
    </xf>
    <xf numFmtId="180" fontId="2" fillId="33" borderId="18" xfId="0" applyNumberFormat="1" applyFont="1" applyFill="1" applyBorder="1" applyAlignment="1">
      <alignment wrapText="1"/>
    </xf>
    <xf numFmtId="0" fontId="2" fillId="33" borderId="12" xfId="0" applyFont="1" applyFill="1" applyBorder="1" applyAlignment="1">
      <alignment wrapText="1"/>
    </xf>
    <xf numFmtId="0" fontId="2" fillId="33" borderId="13" xfId="0" applyFont="1" applyFill="1" applyBorder="1" applyAlignment="1">
      <alignment wrapText="1"/>
    </xf>
    <xf numFmtId="0" fontId="2" fillId="33" borderId="21" xfId="0" applyFont="1" applyFill="1" applyBorder="1" applyAlignment="1">
      <alignment wrapText="1"/>
    </xf>
    <xf numFmtId="0" fontId="2" fillId="33" borderId="15" xfId="0" applyFont="1" applyFill="1" applyBorder="1" applyAlignment="1">
      <alignment wrapText="1"/>
    </xf>
    <xf numFmtId="0" fontId="9" fillId="33" borderId="12" xfId="0" applyFont="1" applyFill="1" applyBorder="1" applyAlignment="1">
      <alignment wrapText="1"/>
    </xf>
    <xf numFmtId="0" fontId="5" fillId="33" borderId="23" xfId="54" applyFont="1" applyFill="1" applyBorder="1" applyAlignment="1">
      <alignment horizontal="left" vertical="center" wrapText="1"/>
      <protection/>
    </xf>
    <xf numFmtId="0" fontId="9" fillId="33" borderId="15" xfId="0" applyFont="1" applyFill="1" applyBorder="1" applyAlignment="1">
      <alignment wrapText="1"/>
    </xf>
    <xf numFmtId="0" fontId="5" fillId="33" borderId="15" xfId="54" applyFont="1" applyFill="1" applyBorder="1" applyAlignment="1">
      <alignment horizontal="left" vertical="center" wrapText="1"/>
      <protection/>
    </xf>
    <xf numFmtId="0" fontId="5" fillId="33" borderId="15" xfId="54" applyFont="1" applyFill="1" applyBorder="1" applyAlignment="1">
      <alignment horizontal="left" vertical="center" wrapText="1"/>
      <protection/>
    </xf>
    <xf numFmtId="0" fontId="10" fillId="33" borderId="15" xfId="0" applyFont="1" applyFill="1" applyBorder="1" applyAlignment="1">
      <alignment wrapText="1"/>
    </xf>
    <xf numFmtId="0" fontId="11" fillId="33" borderId="15" xfId="54" applyFont="1" applyFill="1" applyBorder="1" applyAlignment="1">
      <alignment horizontal="left" vertical="center" wrapText="1"/>
      <protection/>
    </xf>
    <xf numFmtId="0" fontId="13" fillId="34" borderId="0" xfId="0" applyFont="1" applyFill="1" applyAlignment="1">
      <alignment vertical="center" wrapText="1"/>
    </xf>
    <xf numFmtId="0" fontId="14" fillId="34" borderId="0" xfId="54" applyFont="1" applyFill="1" applyBorder="1" applyAlignment="1" applyProtection="1">
      <alignment horizontal="center" vertical="center" wrapText="1"/>
      <protection locked="0"/>
    </xf>
    <xf numFmtId="0" fontId="15" fillId="34" borderId="0" xfId="0" applyFont="1" applyFill="1" applyAlignment="1">
      <alignment wrapText="1"/>
    </xf>
    <xf numFmtId="0" fontId="13" fillId="34" borderId="0"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0" xfId="0" applyFont="1" applyFill="1" applyBorder="1" applyAlignment="1">
      <alignment horizontal="center" wrapText="1"/>
    </xf>
    <xf numFmtId="0" fontId="15" fillId="34" borderId="24" xfId="0" applyFont="1" applyFill="1" applyBorder="1" applyAlignment="1">
      <alignment wrapText="1"/>
    </xf>
    <xf numFmtId="0" fontId="15" fillId="34" borderId="0" xfId="0" applyFont="1" applyFill="1" applyBorder="1" applyAlignment="1">
      <alignment wrapText="1"/>
    </xf>
    <xf numFmtId="0" fontId="15" fillId="34" borderId="0" xfId="0" applyFont="1" applyFill="1" applyAlignment="1">
      <alignment horizontal="center" wrapText="1"/>
    </xf>
    <xf numFmtId="0" fontId="15" fillId="34" borderId="0" xfId="0" applyFont="1" applyFill="1" applyAlignment="1">
      <alignment horizontal="center"/>
    </xf>
    <xf numFmtId="0" fontId="96" fillId="34" borderId="0" xfId="54" applyFont="1" applyFill="1" applyBorder="1" applyAlignment="1" applyProtection="1">
      <alignment horizontal="center" vertical="center" wrapText="1"/>
      <protection locked="0"/>
    </xf>
    <xf numFmtId="0" fontId="97" fillId="34" borderId="0" xfId="0" applyFont="1" applyFill="1" applyAlignment="1">
      <alignment wrapText="1"/>
    </xf>
    <xf numFmtId="0" fontId="97" fillId="34" borderId="0" xfId="0" applyFont="1" applyFill="1" applyAlignment="1">
      <alignment horizontal="center"/>
    </xf>
    <xf numFmtId="0" fontId="13" fillId="34" borderId="0" xfId="0" applyFont="1" applyFill="1" applyAlignment="1">
      <alignment wrapText="1"/>
    </xf>
    <xf numFmtId="0" fontId="15" fillId="34" borderId="25" xfId="0" applyFont="1" applyFill="1" applyBorder="1" applyAlignment="1">
      <alignment wrapText="1"/>
    </xf>
    <xf numFmtId="0" fontId="23" fillId="34" borderId="0" xfId="0" applyFont="1" applyFill="1" applyAlignment="1">
      <alignment wrapText="1"/>
    </xf>
    <xf numFmtId="0" fontId="23" fillId="34" borderId="0" xfId="0" applyFont="1" applyFill="1" applyBorder="1" applyAlignment="1">
      <alignment wrapText="1"/>
    </xf>
    <xf numFmtId="0" fontId="22" fillId="34" borderId="0" xfId="0" applyFont="1" applyFill="1" applyBorder="1" applyAlignment="1">
      <alignment horizontal="center" vertical="center" wrapText="1"/>
    </xf>
    <xf numFmtId="0" fontId="22" fillId="34" borderId="0" xfId="0" applyFont="1" applyFill="1" applyAlignment="1">
      <alignment wrapText="1"/>
    </xf>
    <xf numFmtId="0" fontId="22" fillId="34" borderId="24" xfId="0" applyFont="1" applyFill="1" applyBorder="1" applyAlignment="1">
      <alignment horizontal="center" vertical="center" wrapText="1"/>
    </xf>
    <xf numFmtId="0" fontId="97" fillId="34" borderId="24" xfId="0" applyFont="1" applyFill="1" applyBorder="1" applyAlignment="1">
      <alignment wrapText="1"/>
    </xf>
    <xf numFmtId="3" fontId="97" fillId="34" borderId="24" xfId="0" applyNumberFormat="1" applyFont="1" applyFill="1" applyBorder="1" applyAlignment="1">
      <alignment wrapText="1"/>
    </xf>
    <xf numFmtId="0" fontId="13" fillId="34" borderId="12" xfId="0" applyNumberFormat="1" applyFont="1" applyFill="1" applyBorder="1" applyAlignment="1">
      <alignment horizontal="center" vertical="center" wrapText="1"/>
    </xf>
    <xf numFmtId="3" fontId="13" fillId="34" borderId="26" xfId="0" applyNumberFormat="1" applyFont="1" applyFill="1" applyBorder="1" applyAlignment="1">
      <alignment wrapText="1"/>
    </xf>
    <xf numFmtId="3" fontId="13" fillId="34" borderId="27" xfId="0" applyNumberFormat="1" applyFont="1" applyFill="1" applyBorder="1" applyAlignment="1">
      <alignment horizontal="center" vertical="center" wrapText="1"/>
    </xf>
    <xf numFmtId="3" fontId="22" fillId="34" borderId="24" xfId="0" applyNumberFormat="1" applyFont="1" applyFill="1" applyBorder="1" applyAlignment="1">
      <alignment horizontal="center" vertical="center" wrapText="1"/>
    </xf>
    <xf numFmtId="0" fontId="98" fillId="34" borderId="0" xfId="0" applyFont="1" applyFill="1" applyAlignment="1">
      <alignment wrapText="1"/>
    </xf>
    <xf numFmtId="180" fontId="13" fillId="34" borderId="24" xfId="0" applyNumberFormat="1" applyFont="1" applyFill="1" applyBorder="1" applyAlignment="1">
      <alignment wrapText="1"/>
    </xf>
    <xf numFmtId="0" fontId="13" fillId="34" borderId="24"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97" fillId="34" borderId="24" xfId="0" applyNumberFormat="1" applyFont="1" applyFill="1" applyBorder="1" applyAlignment="1">
      <alignment horizontal="center" vertical="center" wrapText="1"/>
    </xf>
    <xf numFmtId="0" fontId="97" fillId="34" borderId="24" xfId="0" applyFont="1" applyFill="1" applyBorder="1" applyAlignment="1">
      <alignment horizontal="center" vertical="center" wrapText="1"/>
    </xf>
    <xf numFmtId="49" fontId="97" fillId="34" borderId="24" xfId="0" applyNumberFormat="1" applyFont="1" applyFill="1" applyBorder="1" applyAlignment="1">
      <alignment horizontal="center" vertical="center" wrapText="1"/>
    </xf>
    <xf numFmtId="3" fontId="97" fillId="34" borderId="24" xfId="0" applyNumberFormat="1" applyFont="1" applyFill="1" applyBorder="1" applyAlignment="1">
      <alignment horizontal="center" vertical="center" wrapText="1"/>
    </xf>
    <xf numFmtId="0" fontId="97" fillId="34" borderId="24" xfId="0" applyFont="1" applyFill="1" applyBorder="1" applyAlignment="1">
      <alignment horizontal="center" wrapText="1"/>
    </xf>
    <xf numFmtId="0" fontId="99" fillId="34" borderId="24" xfId="0" applyNumberFormat="1" applyFont="1" applyFill="1" applyBorder="1" applyAlignment="1">
      <alignment horizontal="center" vertical="center" wrapText="1"/>
    </xf>
    <xf numFmtId="0" fontId="99" fillId="34" borderId="24" xfId="0" applyFont="1" applyFill="1" applyBorder="1" applyAlignment="1">
      <alignment horizontal="center" vertical="center" wrapText="1"/>
    </xf>
    <xf numFmtId="3" fontId="99" fillId="34" borderId="24" xfId="0" applyNumberFormat="1" applyFont="1" applyFill="1" applyBorder="1" applyAlignment="1">
      <alignment horizontal="center" vertical="center" wrapText="1"/>
    </xf>
    <xf numFmtId="3" fontId="99" fillId="34" borderId="24" xfId="0" applyNumberFormat="1" applyFont="1" applyFill="1" applyBorder="1" applyAlignment="1">
      <alignment wrapText="1"/>
    </xf>
    <xf numFmtId="0" fontId="13" fillId="35" borderId="24" xfId="0" applyNumberFormat="1" applyFont="1" applyFill="1" applyBorder="1" applyAlignment="1">
      <alignment horizontal="center" vertical="center" wrapText="1"/>
    </xf>
    <xf numFmtId="49" fontId="13" fillId="35" borderId="24" xfId="0" applyNumberFormat="1" applyFont="1" applyFill="1" applyBorder="1" applyAlignment="1">
      <alignment horizontal="center" vertical="center" wrapText="1"/>
    </xf>
    <xf numFmtId="0" fontId="13" fillId="35" borderId="24" xfId="0" applyFont="1" applyFill="1" applyBorder="1" applyAlignment="1">
      <alignment horizontal="center" vertical="center" wrapText="1"/>
    </xf>
    <xf numFmtId="3" fontId="13" fillId="35" borderId="24" xfId="0" applyNumberFormat="1" applyFont="1" applyFill="1" applyBorder="1" applyAlignment="1">
      <alignment wrapText="1"/>
    </xf>
    <xf numFmtId="3" fontId="13" fillId="35" borderId="24" xfId="0" applyNumberFormat="1" applyFont="1" applyFill="1" applyBorder="1" applyAlignment="1">
      <alignment horizontal="center" vertical="center" wrapText="1"/>
    </xf>
    <xf numFmtId="49" fontId="100" fillId="35" borderId="24" xfId="0" applyNumberFormat="1" applyFont="1" applyFill="1" applyBorder="1" applyAlignment="1">
      <alignment horizontal="center" vertical="center" wrapText="1"/>
    </xf>
    <xf numFmtId="3" fontId="22" fillId="34" borderId="24" xfId="0" applyNumberFormat="1" applyFont="1" applyFill="1" applyBorder="1" applyAlignment="1">
      <alignment wrapText="1"/>
    </xf>
    <xf numFmtId="3" fontId="13"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wrapText="1"/>
    </xf>
    <xf numFmtId="0" fontId="15" fillId="34" borderId="28" xfId="0" applyFont="1" applyFill="1" applyBorder="1" applyAlignment="1">
      <alignment wrapText="1"/>
    </xf>
    <xf numFmtId="0" fontId="18" fillId="35" borderId="24" xfId="0" applyFont="1" applyFill="1" applyBorder="1" applyAlignment="1">
      <alignment horizontal="center" vertical="center" wrapText="1"/>
    </xf>
    <xf numFmtId="3" fontId="27" fillId="35" borderId="24" xfId="0" applyNumberFormat="1" applyFont="1" applyFill="1" applyBorder="1" applyAlignment="1">
      <alignment horizontal="center" vertical="center" wrapText="1"/>
    </xf>
    <xf numFmtId="49" fontId="15" fillId="34" borderId="24" xfId="0" applyNumberFormat="1" applyFont="1" applyFill="1" applyBorder="1" applyAlignment="1">
      <alignment horizontal="center" vertical="center" wrapText="1"/>
    </xf>
    <xf numFmtId="0" fontId="17" fillId="34" borderId="24" xfId="0" applyFont="1" applyFill="1" applyBorder="1" applyAlignment="1">
      <alignment horizontal="center" vertical="center" wrapText="1"/>
    </xf>
    <xf numFmtId="3" fontId="15" fillId="34" borderId="24" xfId="0" applyNumberFormat="1" applyFont="1" applyFill="1" applyBorder="1" applyAlignment="1">
      <alignment wrapText="1"/>
    </xf>
    <xf numFmtId="3" fontId="15" fillId="34" borderId="24" xfId="0" applyNumberFormat="1"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29" xfId="0" applyFont="1" applyFill="1" applyBorder="1" applyAlignment="1">
      <alignment horizontal="center" vertical="center" wrapText="1"/>
    </xf>
    <xf numFmtId="49" fontId="13" fillId="34" borderId="30" xfId="0" applyNumberFormat="1" applyFont="1" applyFill="1" applyBorder="1" applyAlignment="1">
      <alignment horizontal="center" vertical="center" wrapText="1"/>
    </xf>
    <xf numFmtId="0" fontId="19" fillId="34" borderId="31" xfId="0" applyFont="1" applyFill="1" applyBorder="1" applyAlignment="1">
      <alignment horizontal="center" vertical="center" wrapText="1"/>
    </xf>
    <xf numFmtId="3" fontId="13" fillId="34" borderId="29" xfId="0" applyNumberFormat="1" applyFont="1" applyFill="1" applyBorder="1" applyAlignment="1">
      <alignment horizontal="center" vertical="center" wrapText="1"/>
    </xf>
    <xf numFmtId="3" fontId="13" fillId="34" borderId="26" xfId="0" applyNumberFormat="1" applyFont="1" applyFill="1" applyBorder="1" applyAlignment="1">
      <alignment horizontal="center" vertical="center" wrapText="1"/>
    </xf>
    <xf numFmtId="0" fontId="15" fillId="34" borderId="31" xfId="0" applyFont="1" applyFill="1" applyBorder="1" applyAlignment="1">
      <alignment horizontal="center" vertical="center" wrapText="1"/>
    </xf>
    <xf numFmtId="0" fontId="24" fillId="35" borderId="24" xfId="0" applyFont="1" applyFill="1" applyBorder="1" applyAlignment="1">
      <alignment horizontal="center" vertical="center" wrapText="1"/>
    </xf>
    <xf numFmtId="49" fontId="13" fillId="34" borderId="24" xfId="0" applyNumberFormat="1" applyFont="1" applyFill="1" applyBorder="1" applyAlignment="1">
      <alignment horizontal="center" vertical="center" wrapText="1"/>
    </xf>
    <xf numFmtId="49" fontId="17" fillId="34" borderId="24" xfId="0" applyNumberFormat="1" applyFont="1" applyFill="1" applyBorder="1" applyAlignment="1">
      <alignment horizontal="center" vertical="center" wrapText="1"/>
    </xf>
    <xf numFmtId="0" fontId="13" fillId="35" borderId="24" xfId="0" applyFont="1" applyFill="1" applyBorder="1" applyAlignment="1">
      <alignment horizontal="center" vertical="top" wrapText="1"/>
    </xf>
    <xf numFmtId="0" fontId="14" fillId="34" borderId="0" xfId="54" applyFont="1" applyFill="1" applyBorder="1" applyAlignment="1" applyProtection="1">
      <alignment horizontal="center" vertical="center" wrapText="1"/>
      <protection locked="0"/>
    </xf>
    <xf numFmtId="0" fontId="0" fillId="34" borderId="24" xfId="0" applyFont="1" applyFill="1" applyBorder="1" applyAlignment="1">
      <alignment wrapText="1"/>
    </xf>
    <xf numFmtId="0" fontId="13" fillId="34" borderId="24" xfId="0" applyFont="1" applyFill="1" applyBorder="1" applyAlignment="1">
      <alignment horizontal="center" vertical="center" wrapText="1"/>
    </xf>
    <xf numFmtId="3" fontId="15" fillId="35" borderId="24" xfId="0" applyNumberFormat="1" applyFont="1" applyFill="1" applyBorder="1" applyAlignment="1">
      <alignment horizontal="center" vertical="center" wrapText="1"/>
    </xf>
    <xf numFmtId="0" fontId="101" fillId="34" borderId="0" xfId="0" applyFont="1" applyFill="1" applyBorder="1" applyAlignment="1">
      <alignment wrapText="1"/>
    </xf>
    <xf numFmtId="0" fontId="101" fillId="34" borderId="0" xfId="0" applyFont="1" applyFill="1" applyAlignment="1">
      <alignment wrapText="1"/>
    </xf>
    <xf numFmtId="0" fontId="15" fillId="34" borderId="17" xfId="0" applyFont="1" applyFill="1" applyBorder="1" applyAlignment="1">
      <alignment horizontal="center" vertical="center" wrapText="1"/>
    </xf>
    <xf numFmtId="0" fontId="24" fillId="34" borderId="11" xfId="0" applyFont="1" applyFill="1" applyBorder="1" applyAlignment="1">
      <alignment horizontal="center" vertical="center" wrapText="1"/>
    </xf>
    <xf numFmtId="3" fontId="98" fillId="34" borderId="24" xfId="0" applyNumberFormat="1" applyFont="1" applyFill="1" applyBorder="1" applyAlignment="1">
      <alignment horizontal="center" vertical="center" wrapText="1"/>
    </xf>
    <xf numFmtId="3" fontId="98" fillId="34" borderId="24" xfId="0" applyNumberFormat="1" applyFont="1" applyFill="1" applyBorder="1" applyAlignment="1">
      <alignment wrapText="1"/>
    </xf>
    <xf numFmtId="0" fontId="102" fillId="34" borderId="0" xfId="0" applyFont="1" applyFill="1" applyBorder="1" applyAlignment="1">
      <alignment wrapText="1"/>
    </xf>
    <xf numFmtId="0" fontId="0" fillId="34" borderId="24" xfId="0" applyFont="1" applyFill="1" applyBorder="1" applyAlignment="1">
      <alignment/>
    </xf>
    <xf numFmtId="3" fontId="13" fillId="34" borderId="30" xfId="0" applyNumberFormat="1" applyFont="1" applyFill="1" applyBorder="1" applyAlignment="1">
      <alignment horizontal="center" vertical="center" wrapText="1"/>
    </xf>
    <xf numFmtId="0" fontId="0" fillId="34" borderId="24" xfId="0" applyFont="1" applyFill="1" applyBorder="1" applyAlignment="1">
      <alignment wrapText="1"/>
    </xf>
    <xf numFmtId="0" fontId="13" fillId="35" borderId="0" xfId="0" applyFont="1" applyFill="1" applyAlignment="1">
      <alignment wrapText="1"/>
    </xf>
    <xf numFmtId="0" fontId="13" fillId="35" borderId="0" xfId="0" applyFont="1" applyFill="1" applyBorder="1" applyAlignment="1">
      <alignment horizontal="center" vertical="center" wrapText="1"/>
    </xf>
    <xf numFmtId="0" fontId="15" fillId="34" borderId="24" xfId="0" applyFont="1" applyFill="1" applyBorder="1" applyAlignment="1">
      <alignment horizontal="center" wrapText="1"/>
    </xf>
    <xf numFmtId="0" fontId="101" fillId="35" borderId="24" xfId="0" applyFont="1" applyFill="1" applyBorder="1" applyAlignment="1">
      <alignment wrapText="1"/>
    </xf>
    <xf numFmtId="0" fontId="101" fillId="35" borderId="24" xfId="0" applyNumberFormat="1" applyFont="1" applyFill="1" applyBorder="1" applyAlignment="1">
      <alignment horizontal="center" vertical="center" wrapText="1"/>
    </xf>
    <xf numFmtId="0" fontId="100" fillId="35" borderId="24" xfId="0" applyFont="1" applyFill="1" applyBorder="1" applyAlignment="1">
      <alignment horizontal="center" vertical="center" wrapText="1"/>
    </xf>
    <xf numFmtId="3" fontId="103" fillId="35" borderId="24" xfId="0" applyNumberFormat="1" applyFont="1" applyFill="1" applyBorder="1" applyAlignment="1">
      <alignment horizontal="center" vertical="center" wrapText="1"/>
    </xf>
    <xf numFmtId="3" fontId="103" fillId="35" borderId="24" xfId="0" applyNumberFormat="1" applyFont="1" applyFill="1" applyBorder="1" applyAlignment="1">
      <alignment wrapText="1"/>
    </xf>
    <xf numFmtId="3" fontId="104" fillId="35" borderId="24" xfId="0" applyNumberFormat="1" applyFont="1" applyFill="1" applyBorder="1" applyAlignment="1">
      <alignment horizontal="center" vertical="center" wrapText="1"/>
    </xf>
    <xf numFmtId="0" fontId="100" fillId="35" borderId="24" xfId="0" applyFont="1" applyFill="1" applyBorder="1" applyAlignment="1">
      <alignment horizontal="center" wrapText="1"/>
    </xf>
    <xf numFmtId="0" fontId="98" fillId="34" borderId="0" xfId="0" applyFont="1" applyFill="1" applyBorder="1" applyAlignment="1">
      <alignment horizontal="center" wrapText="1"/>
    </xf>
    <xf numFmtId="0" fontId="98" fillId="34" borderId="0" xfId="0" applyFont="1" applyFill="1" applyBorder="1" applyAlignment="1">
      <alignment wrapText="1"/>
    </xf>
    <xf numFmtId="0" fontId="104" fillId="34" borderId="0" xfId="0" applyFont="1" applyFill="1" applyAlignment="1">
      <alignment wrapText="1"/>
    </xf>
    <xf numFmtId="0" fontId="104" fillId="35" borderId="24" xfId="0" applyNumberFormat="1" applyFont="1" applyFill="1" applyBorder="1" applyAlignment="1">
      <alignment horizontal="center" vertical="center" wrapText="1"/>
    </xf>
    <xf numFmtId="0" fontId="105" fillId="35" borderId="24" xfId="54" applyFont="1" applyFill="1" applyBorder="1" applyAlignment="1">
      <alignment horizontal="center" vertical="center" wrapText="1"/>
      <protection/>
    </xf>
    <xf numFmtId="0" fontId="106" fillId="35" borderId="24" xfId="0" applyFont="1" applyFill="1" applyBorder="1" applyAlignment="1">
      <alignment horizontal="center" vertical="center" wrapText="1"/>
    </xf>
    <xf numFmtId="0" fontId="104" fillId="34" borderId="0" xfId="0" applyFont="1" applyFill="1" applyBorder="1" applyAlignment="1">
      <alignment horizontal="center" vertical="center" wrapText="1"/>
    </xf>
    <xf numFmtId="0" fontId="107" fillId="35" borderId="24" xfId="0" applyFont="1" applyFill="1" applyBorder="1" applyAlignment="1">
      <alignment horizontal="center" vertical="center" wrapText="1"/>
    </xf>
    <xf numFmtId="0" fontId="98" fillId="34" borderId="24" xfId="0" applyFont="1" applyFill="1" applyBorder="1" applyAlignment="1">
      <alignment horizontal="center" vertical="center" wrapText="1"/>
    </xf>
    <xf numFmtId="0" fontId="22" fillId="34" borderId="25" xfId="0" applyFont="1" applyFill="1" applyBorder="1" applyAlignment="1">
      <alignment wrapText="1"/>
    </xf>
    <xf numFmtId="0" fontId="22" fillId="34" borderId="24" xfId="0" applyFont="1" applyFill="1" applyBorder="1" applyAlignment="1">
      <alignment wrapText="1"/>
    </xf>
    <xf numFmtId="0" fontId="21" fillId="34" borderId="25" xfId="0" applyFont="1" applyFill="1" applyBorder="1" applyAlignment="1">
      <alignment wrapText="1"/>
    </xf>
    <xf numFmtId="3" fontId="108" fillId="34" borderId="24" xfId="0" applyNumberFormat="1"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24" xfId="0" applyFont="1" applyFill="1" applyBorder="1" applyAlignment="1">
      <alignment wrapText="1"/>
    </xf>
    <xf numFmtId="0" fontId="21" fillId="34" borderId="0" xfId="0" applyFont="1" applyFill="1" applyAlignment="1">
      <alignment wrapText="1"/>
    </xf>
    <xf numFmtId="0" fontId="21" fillId="34" borderId="0" xfId="0" applyFont="1" applyFill="1" applyBorder="1" applyAlignment="1">
      <alignment horizontal="center" vertical="center" wrapText="1"/>
    </xf>
    <xf numFmtId="0" fontId="97" fillId="34" borderId="18" xfId="0" applyNumberFormat="1" applyFont="1" applyFill="1" applyBorder="1" applyAlignment="1">
      <alignment horizontal="center" vertical="center" wrapText="1"/>
    </xf>
    <xf numFmtId="0" fontId="97" fillId="34" borderId="13" xfId="0" applyFont="1" applyFill="1" applyBorder="1" applyAlignment="1">
      <alignment horizontal="center" vertical="center" wrapText="1"/>
    </xf>
    <xf numFmtId="3" fontId="97" fillId="34" borderId="0" xfId="0" applyNumberFormat="1" applyFont="1" applyFill="1" applyAlignment="1">
      <alignment wrapText="1"/>
    </xf>
    <xf numFmtId="3" fontId="97" fillId="34" borderId="32" xfId="0" applyNumberFormat="1" applyFont="1" applyFill="1" applyBorder="1" applyAlignment="1">
      <alignment wrapText="1"/>
    </xf>
    <xf numFmtId="0" fontId="97" fillId="34" borderId="33" xfId="0" applyFont="1" applyFill="1" applyBorder="1" applyAlignment="1">
      <alignment wrapText="1"/>
    </xf>
    <xf numFmtId="0" fontId="97" fillId="34" borderId="21" xfId="0" applyFont="1" applyFill="1" applyBorder="1" applyAlignment="1">
      <alignment horizontal="center" vertical="center" wrapText="1"/>
    </xf>
    <xf numFmtId="3" fontId="97" fillId="34" borderId="34" xfId="0" applyNumberFormat="1" applyFont="1" applyFill="1" applyBorder="1" applyAlignment="1">
      <alignment wrapText="1"/>
    </xf>
    <xf numFmtId="3" fontId="15" fillId="34" borderId="35" xfId="0" applyNumberFormat="1" applyFont="1" applyFill="1" applyBorder="1" applyAlignment="1">
      <alignment horizontal="center" vertical="center" wrapText="1"/>
    </xf>
    <xf numFmtId="0" fontId="97" fillId="34" borderId="35" xfId="0" applyFont="1" applyFill="1" applyBorder="1" applyAlignment="1">
      <alignment wrapText="1"/>
    </xf>
    <xf numFmtId="0" fontId="99" fillId="34" borderId="33" xfId="0" applyNumberFormat="1" applyFont="1" applyFill="1" applyBorder="1" applyAlignment="1">
      <alignment horizontal="center" vertical="center" wrapText="1"/>
    </xf>
    <xf numFmtId="0" fontId="97" fillId="34" borderId="33" xfId="0" applyFont="1" applyFill="1" applyBorder="1" applyAlignment="1">
      <alignment horizontal="center" wrapText="1"/>
    </xf>
    <xf numFmtId="0" fontId="97" fillId="34" borderId="33" xfId="0" applyFont="1" applyFill="1" applyBorder="1" applyAlignment="1">
      <alignment horizontal="center" vertical="center" wrapText="1"/>
    </xf>
    <xf numFmtId="3" fontId="97" fillId="34" borderId="33" xfId="0" applyNumberFormat="1" applyFont="1" applyFill="1" applyBorder="1" applyAlignment="1">
      <alignment wrapText="1"/>
    </xf>
    <xf numFmtId="3" fontId="15" fillId="34" borderId="33" xfId="0" applyNumberFormat="1" applyFont="1" applyFill="1" applyBorder="1" applyAlignment="1">
      <alignment horizontal="center" vertical="center" wrapText="1"/>
    </xf>
    <xf numFmtId="0" fontId="109" fillId="34" borderId="24" xfId="0" applyFont="1" applyFill="1" applyBorder="1" applyAlignment="1">
      <alignment horizontal="center" vertical="center" wrapText="1"/>
    </xf>
    <xf numFmtId="49" fontId="99" fillId="34" borderId="24" xfId="0" applyNumberFormat="1" applyFont="1" applyFill="1" applyBorder="1" applyAlignment="1">
      <alignment horizontal="center" vertical="center" wrapText="1"/>
    </xf>
    <xf numFmtId="0" fontId="99" fillId="34" borderId="26" xfId="0" applyNumberFormat="1" applyFont="1" applyFill="1" applyBorder="1" applyAlignment="1">
      <alignment horizontal="center" vertical="center" wrapText="1"/>
    </xf>
    <xf numFmtId="3" fontId="99" fillId="34" borderId="27" xfId="0" applyNumberFormat="1" applyFont="1" applyFill="1" applyBorder="1" applyAlignment="1">
      <alignment horizontal="center" vertical="center" wrapText="1"/>
    </xf>
    <xf numFmtId="0" fontId="97" fillId="34" borderId="26" xfId="0" applyFont="1" applyFill="1" applyBorder="1" applyAlignment="1">
      <alignment horizontal="center" vertical="center" wrapText="1"/>
    </xf>
    <xf numFmtId="0" fontId="98" fillId="34" borderId="0" xfId="0" applyFont="1" applyFill="1" applyBorder="1" applyAlignment="1">
      <alignment horizontal="center" vertical="center" wrapText="1"/>
    </xf>
    <xf numFmtId="0" fontId="22" fillId="34" borderId="24" xfId="0" applyNumberFormat="1" applyFont="1" applyFill="1" applyBorder="1" applyAlignment="1">
      <alignment horizontal="center" vertical="center" wrapText="1"/>
    </xf>
    <xf numFmtId="0" fontId="22" fillId="34" borderId="0" xfId="0" applyFont="1" applyFill="1" applyBorder="1" applyAlignment="1">
      <alignment horizontal="center" wrapText="1"/>
    </xf>
    <xf numFmtId="0" fontId="22" fillId="34" borderId="0" xfId="0" applyFont="1" applyFill="1" applyBorder="1" applyAlignment="1">
      <alignment wrapText="1"/>
    </xf>
    <xf numFmtId="0" fontId="110" fillId="34" borderId="0" xfId="0" applyFont="1" applyFill="1" applyBorder="1" applyAlignment="1">
      <alignment horizontal="center" vertical="center" wrapText="1"/>
    </xf>
    <xf numFmtId="0" fontId="110" fillId="34" borderId="0" xfId="0" applyFont="1" applyFill="1" applyAlignment="1">
      <alignment wrapText="1"/>
    </xf>
    <xf numFmtId="0" fontId="98" fillId="34" borderId="24" xfId="0" applyNumberFormat="1" applyFont="1" applyFill="1" applyBorder="1" applyAlignment="1">
      <alignment horizontal="center" vertical="center" wrapText="1"/>
    </xf>
    <xf numFmtId="0" fontId="111" fillId="34" borderId="0" xfId="0" applyFont="1" applyFill="1" applyBorder="1" applyAlignment="1">
      <alignment wrapText="1"/>
    </xf>
    <xf numFmtId="0" fontId="97" fillId="34" borderId="24" xfId="0" applyFont="1" applyFill="1" applyBorder="1" applyAlignment="1">
      <alignment horizontal="justify"/>
    </xf>
    <xf numFmtId="0" fontId="28" fillId="34" borderId="24" xfId="0" applyFont="1" applyFill="1" applyBorder="1" applyAlignment="1">
      <alignment horizontal="center" vertical="center" wrapText="1"/>
    </xf>
    <xf numFmtId="0" fontId="15" fillId="34" borderId="24" xfId="0" applyFont="1" applyFill="1" applyBorder="1" applyAlignment="1">
      <alignment horizontal="center" vertical="center" wrapText="1"/>
    </xf>
    <xf numFmtId="49" fontId="22" fillId="34" borderId="24" xfId="0" applyNumberFormat="1" applyFont="1" applyFill="1" applyBorder="1" applyAlignment="1">
      <alignment horizontal="center" vertical="center" wrapText="1"/>
    </xf>
    <xf numFmtId="0" fontId="108" fillId="34" borderId="24" xfId="0" applyFont="1" applyFill="1" applyBorder="1" applyAlignment="1">
      <alignment horizontal="center" vertical="center" wrapText="1"/>
    </xf>
    <xf numFmtId="0" fontId="102" fillId="34" borderId="24" xfId="0" applyFont="1" applyFill="1" applyBorder="1" applyAlignment="1">
      <alignment wrapText="1"/>
    </xf>
    <xf numFmtId="0" fontId="22" fillId="34" borderId="35" xfId="0" applyNumberFormat="1" applyFont="1" applyFill="1" applyBorder="1" applyAlignment="1">
      <alignment horizontal="center" vertical="center" wrapText="1"/>
    </xf>
    <xf numFmtId="0" fontId="15" fillId="34" borderId="24" xfId="0" applyNumberFormat="1"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35"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6" fillId="34" borderId="24" xfId="54" applyFont="1" applyFill="1" applyBorder="1" applyAlignment="1">
      <alignment horizontal="center" vertical="center" wrapText="1"/>
      <protection/>
    </xf>
    <xf numFmtId="188" fontId="15" fillId="34" borderId="24"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5" fillId="34" borderId="24" xfId="0" applyFont="1" applyFill="1" applyBorder="1" applyAlignment="1">
      <alignment horizontal="left" vertical="center" wrapText="1"/>
    </xf>
    <xf numFmtId="0" fontId="25" fillId="34" borderId="24" xfId="0" applyFont="1" applyFill="1" applyBorder="1" applyAlignment="1">
      <alignment horizontal="left" wrapText="1"/>
    </xf>
    <xf numFmtId="49" fontId="15" fillId="34" borderId="24" xfId="53" applyNumberFormat="1" applyFont="1" applyFill="1" applyBorder="1" applyAlignment="1">
      <alignment horizontal="center" vertical="center"/>
      <protection/>
    </xf>
    <xf numFmtId="49" fontId="98" fillId="34" borderId="24" xfId="0" applyNumberFormat="1" applyFont="1" applyFill="1" applyBorder="1" applyAlignment="1">
      <alignment horizontal="center" vertical="center" wrapText="1"/>
    </xf>
    <xf numFmtId="0" fontId="98" fillId="34" borderId="24" xfId="0" applyFont="1" applyFill="1" applyBorder="1" applyAlignment="1">
      <alignment horizontal="center" wrapText="1"/>
    </xf>
    <xf numFmtId="49" fontId="108" fillId="34" borderId="24" xfId="0" applyNumberFormat="1" applyFont="1" applyFill="1" applyBorder="1" applyAlignment="1">
      <alignment horizontal="center" vertical="center" wrapText="1"/>
    </xf>
    <xf numFmtId="0" fontId="15" fillId="34" borderId="24" xfId="0" applyFont="1" applyFill="1" applyBorder="1" applyAlignment="1">
      <alignment horizontal="center" vertical="justify" wrapText="1"/>
    </xf>
    <xf numFmtId="49" fontId="15" fillId="34" borderId="24" xfId="43" applyNumberFormat="1" applyFont="1" applyFill="1" applyBorder="1" applyAlignment="1">
      <alignment horizontal="center" vertical="center" wrapText="1"/>
    </xf>
    <xf numFmtId="49" fontId="15" fillId="34" borderId="24" xfId="0" applyNumberFormat="1" applyFont="1" applyFill="1" applyBorder="1" applyAlignment="1">
      <alignment horizontal="center" vertical="top" wrapText="1"/>
    </xf>
    <xf numFmtId="49" fontId="15" fillId="34" borderId="33" xfId="53" applyNumberFormat="1" applyFont="1" applyFill="1" applyBorder="1" applyAlignment="1">
      <alignment horizontal="center" vertical="center"/>
      <protection/>
    </xf>
    <xf numFmtId="0" fontId="15" fillId="34" borderId="33" xfId="0" applyFont="1" applyFill="1" applyBorder="1" applyAlignment="1">
      <alignment horizontal="center" vertical="center" wrapText="1"/>
    </xf>
    <xf numFmtId="0" fontId="98" fillId="34" borderId="24" xfId="0" applyFont="1" applyFill="1" applyBorder="1" applyAlignment="1">
      <alignment wrapText="1"/>
    </xf>
    <xf numFmtId="0" fontId="15" fillId="34" borderId="24" xfId="0" applyFont="1" applyFill="1" applyBorder="1" applyAlignment="1">
      <alignment horizontal="center" vertical="top" wrapText="1"/>
    </xf>
    <xf numFmtId="49" fontId="34" fillId="34" borderId="24" xfId="53" applyNumberFormat="1" applyFont="1" applyFill="1" applyBorder="1" applyAlignment="1">
      <alignment horizontal="center" vertical="center" wrapText="1"/>
      <protection/>
    </xf>
    <xf numFmtId="0" fontId="112" fillId="34" borderId="24" xfId="0" applyFont="1" applyFill="1" applyBorder="1" applyAlignment="1">
      <alignment horizontal="center" wrapText="1"/>
    </xf>
    <xf numFmtId="0" fontId="13" fillId="36" borderId="24" xfId="0" applyNumberFormat="1" applyFont="1" applyFill="1" applyBorder="1" applyAlignment="1">
      <alignment horizontal="center" vertical="center" wrapText="1"/>
    </xf>
    <xf numFmtId="0" fontId="13" fillId="36" borderId="24" xfId="0" applyFont="1" applyFill="1" applyBorder="1" applyAlignment="1">
      <alignment horizontal="center" wrapText="1"/>
    </xf>
    <xf numFmtId="0" fontId="24" fillId="36" borderId="24" xfId="0" applyFont="1" applyFill="1" applyBorder="1" applyAlignment="1">
      <alignment horizontal="center" vertical="center" wrapText="1"/>
    </xf>
    <xf numFmtId="3" fontId="13" fillId="36" borderId="24" xfId="0" applyNumberFormat="1" applyFont="1" applyFill="1" applyBorder="1" applyAlignment="1">
      <alignment horizontal="center" vertical="center" wrapText="1"/>
    </xf>
    <xf numFmtId="3" fontId="13" fillId="36" borderId="24" xfId="0" applyNumberFormat="1" applyFont="1" applyFill="1" applyBorder="1" applyAlignment="1">
      <alignment wrapText="1"/>
    </xf>
    <xf numFmtId="3" fontId="113" fillId="34" borderId="24" xfId="0" applyNumberFormat="1" applyFont="1" applyFill="1" applyBorder="1" applyAlignment="1">
      <alignment horizontal="center" vertical="center" wrapText="1"/>
    </xf>
    <xf numFmtId="3" fontId="23" fillId="34" borderId="24" xfId="0" applyNumberFormat="1" applyFont="1" applyFill="1" applyBorder="1" applyAlignment="1">
      <alignment horizontal="center" vertical="center" wrapText="1"/>
    </xf>
    <xf numFmtId="0" fontId="25" fillId="34" borderId="24" xfId="0" applyFont="1" applyFill="1" applyBorder="1" applyAlignment="1">
      <alignment horizontal="center" vertical="center" wrapText="1"/>
    </xf>
    <xf numFmtId="49" fontId="111" fillId="34" borderId="24" xfId="0" applyNumberFormat="1" applyFont="1" applyFill="1" applyBorder="1" applyAlignment="1">
      <alignment horizontal="center" vertical="center" wrapText="1"/>
    </xf>
    <xf numFmtId="0" fontId="114" fillId="34" borderId="24" xfId="0" applyFont="1" applyFill="1" applyBorder="1" applyAlignment="1">
      <alignment horizontal="center" vertical="center" wrapText="1"/>
    </xf>
    <xf numFmtId="0" fontId="98" fillId="34" borderId="28" xfId="0" applyFont="1" applyFill="1" applyBorder="1" applyAlignment="1">
      <alignment horizontal="center" vertical="center" wrapText="1"/>
    </xf>
    <xf numFmtId="0" fontId="15" fillId="36" borderId="24" xfId="0" applyFont="1" applyFill="1" applyBorder="1" applyAlignment="1">
      <alignment wrapText="1"/>
    </xf>
    <xf numFmtId="0" fontId="13" fillId="36" borderId="24" xfId="0" applyFont="1" applyFill="1" applyBorder="1" applyAlignment="1">
      <alignment horizontal="center"/>
    </xf>
    <xf numFmtId="3" fontId="104" fillId="36" borderId="24" xfId="0" applyNumberFormat="1" applyFont="1" applyFill="1" applyBorder="1" applyAlignment="1">
      <alignment horizontal="center" vertical="center" wrapText="1"/>
    </xf>
    <xf numFmtId="0" fontId="30" fillId="36" borderId="24" xfId="0" applyFont="1" applyFill="1" applyBorder="1" applyAlignment="1">
      <alignment horizontal="center" vertical="center" wrapText="1"/>
    </xf>
    <xf numFmtId="0" fontId="113" fillId="34" borderId="24" xfId="0" applyFont="1" applyFill="1" applyBorder="1" applyAlignment="1">
      <alignment horizontal="center" vertical="center" wrapText="1"/>
    </xf>
    <xf numFmtId="0" fontId="32" fillId="34" borderId="24" xfId="54" applyFont="1" applyFill="1" applyBorder="1" applyAlignment="1">
      <alignment horizontal="center" vertical="center" wrapText="1"/>
      <protection/>
    </xf>
    <xf numFmtId="0" fontId="22" fillId="34" borderId="24" xfId="0" applyFont="1" applyFill="1" applyBorder="1" applyAlignment="1">
      <alignment horizontal="center" vertical="justify" wrapText="1"/>
    </xf>
    <xf numFmtId="0" fontId="113" fillId="34" borderId="24" xfId="0" applyFont="1" applyFill="1" applyBorder="1" applyAlignment="1">
      <alignment horizontal="center" wrapText="1"/>
    </xf>
    <xf numFmtId="0" fontId="115" fillId="34" borderId="24" xfId="0" applyFont="1" applyFill="1" applyBorder="1" applyAlignment="1">
      <alignment horizontal="center" vertical="center" wrapText="1"/>
    </xf>
    <xf numFmtId="0" fontId="22" fillId="34" borderId="24" xfId="0" applyFont="1" applyFill="1" applyBorder="1" applyAlignment="1">
      <alignment horizontal="center" wrapText="1"/>
    </xf>
    <xf numFmtId="0" fontId="108" fillId="34" borderId="24" xfId="0" applyFont="1" applyFill="1" applyBorder="1" applyAlignment="1">
      <alignment wrapText="1"/>
    </xf>
    <xf numFmtId="0" fontId="32" fillId="34" borderId="24" xfId="54" applyFont="1" applyFill="1" applyBorder="1" applyAlignment="1">
      <alignment horizontal="center" vertical="center" wrapText="1"/>
      <protection/>
    </xf>
    <xf numFmtId="0" fontId="38" fillId="34" borderId="35" xfId="54" applyFont="1" applyFill="1" applyBorder="1" applyAlignment="1">
      <alignment horizontal="center" vertical="center" wrapText="1"/>
      <protection/>
    </xf>
    <xf numFmtId="0" fontId="0" fillId="34" borderId="35" xfId="0" applyFont="1" applyFill="1" applyBorder="1" applyAlignment="1">
      <alignment horizontal="center" vertical="center" wrapText="1"/>
    </xf>
    <xf numFmtId="49" fontId="15" fillId="34" borderId="35" xfId="0" applyNumberFormat="1" applyFont="1" applyFill="1" applyBorder="1" applyAlignment="1">
      <alignment horizontal="center" vertical="center" wrapText="1"/>
    </xf>
    <xf numFmtId="49" fontId="24" fillId="36" borderId="24" xfId="0" applyNumberFormat="1" applyFont="1" applyFill="1" applyBorder="1" applyAlignment="1">
      <alignment horizontal="center" vertical="center" wrapText="1"/>
    </xf>
    <xf numFmtId="49" fontId="100" fillId="36" borderId="24" xfId="0" applyNumberFormat="1" applyFont="1" applyFill="1" applyBorder="1" applyAlignment="1">
      <alignment horizontal="center" vertical="center" wrapText="1"/>
    </xf>
    <xf numFmtId="3" fontId="13" fillId="37" borderId="24" xfId="0" applyNumberFormat="1" applyFont="1" applyFill="1" applyBorder="1" applyAlignment="1">
      <alignment horizontal="center" vertical="center" wrapText="1"/>
    </xf>
    <xf numFmtId="0" fontId="116" fillId="34" borderId="24" xfId="54" applyFont="1" applyFill="1" applyBorder="1" applyAlignment="1">
      <alignment horizontal="left" vertical="center" wrapText="1"/>
      <protection/>
    </xf>
    <xf numFmtId="49" fontId="113" fillId="34" borderId="24" xfId="0" applyNumberFormat="1" applyFont="1" applyFill="1" applyBorder="1" applyAlignment="1">
      <alignment horizontal="center" vertical="center" wrapText="1"/>
    </xf>
    <xf numFmtId="0" fontId="15" fillId="34" borderId="24" xfId="54" applyFont="1" applyFill="1" applyBorder="1" applyAlignment="1">
      <alignment horizontal="center" vertical="center" wrapText="1"/>
      <protection/>
    </xf>
    <xf numFmtId="0" fontId="13" fillId="35" borderId="24" xfId="54" applyFont="1" applyFill="1" applyBorder="1" applyAlignment="1">
      <alignment horizontal="center" vertical="center" wrapText="1"/>
      <protection/>
    </xf>
    <xf numFmtId="0" fontId="22" fillId="34" borderId="24" xfId="0" applyFont="1" applyFill="1" applyBorder="1" applyAlignment="1">
      <alignment horizontal="left" vertical="center"/>
    </xf>
    <xf numFmtId="0" fontId="22" fillId="34" borderId="24" xfId="54" applyFont="1" applyFill="1" applyBorder="1" applyAlignment="1">
      <alignment horizontal="left" vertical="center" wrapText="1"/>
      <protection/>
    </xf>
    <xf numFmtId="0" fontId="30" fillId="37" borderId="24" xfId="0" applyFont="1" applyFill="1" applyBorder="1" applyAlignment="1">
      <alignment horizontal="center" wrapText="1"/>
    </xf>
    <xf numFmtId="3" fontId="27" fillId="37" borderId="24" xfId="0" applyNumberFormat="1" applyFont="1" applyFill="1" applyBorder="1" applyAlignment="1">
      <alignment horizontal="center" vertical="center" wrapText="1"/>
    </xf>
    <xf numFmtId="0" fontId="116" fillId="34" borderId="24" xfId="54" applyFont="1" applyFill="1" applyBorder="1" applyAlignment="1">
      <alignment horizontal="center" vertical="center" wrapText="1"/>
      <protection/>
    </xf>
    <xf numFmtId="0" fontId="17" fillId="34" borderId="24" xfId="0" applyFont="1" applyFill="1" applyBorder="1" applyAlignment="1">
      <alignment horizontal="center" wrapText="1"/>
    </xf>
    <xf numFmtId="0" fontId="111" fillId="34" borderId="24" xfId="0" applyFont="1" applyFill="1" applyBorder="1" applyAlignment="1">
      <alignment horizontal="center" vertical="center" wrapText="1"/>
    </xf>
    <xf numFmtId="0" fontId="98" fillId="34" borderId="24" xfId="0" applyFont="1" applyFill="1" applyBorder="1" applyAlignment="1">
      <alignment horizontal="center" vertical="top" wrapText="1"/>
    </xf>
    <xf numFmtId="0" fontId="111" fillId="34" borderId="24" xfId="0" applyFont="1" applyFill="1" applyBorder="1" applyAlignment="1">
      <alignment wrapText="1"/>
    </xf>
    <xf numFmtId="0" fontId="104" fillId="36" borderId="24" xfId="0" applyNumberFormat="1" applyFont="1" applyFill="1" applyBorder="1" applyAlignment="1">
      <alignment horizontal="center" vertical="center" wrapText="1"/>
    </xf>
    <xf numFmtId="0" fontId="104" fillId="36" borderId="24" xfId="0" applyFont="1" applyFill="1" applyBorder="1" applyAlignment="1">
      <alignment horizontal="center"/>
    </xf>
    <xf numFmtId="0" fontId="100" fillId="36" borderId="24" xfId="0" applyFont="1" applyFill="1" applyBorder="1" applyAlignment="1">
      <alignment horizontal="center" vertical="center"/>
    </xf>
    <xf numFmtId="3" fontId="104" fillId="36" borderId="24" xfId="0" applyNumberFormat="1" applyFont="1" applyFill="1" applyBorder="1" applyAlignment="1">
      <alignment wrapText="1"/>
    </xf>
    <xf numFmtId="0" fontId="117" fillId="36" borderId="24" xfId="0" applyFont="1" applyFill="1" applyBorder="1" applyAlignment="1">
      <alignment horizontal="center" wrapText="1"/>
    </xf>
    <xf numFmtId="0" fontId="15" fillId="34" borderId="24" xfId="0" applyNumberFormat="1" applyFont="1" applyFill="1" applyBorder="1" applyAlignment="1">
      <alignment horizontal="center" vertical="center" wrapText="1"/>
    </xf>
    <xf numFmtId="0" fontId="0" fillId="34" borderId="24"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0" xfId="0" applyFont="1" applyFill="1" applyAlignment="1">
      <alignment horizontal="center" wrapText="1"/>
    </xf>
    <xf numFmtId="0" fontId="14" fillId="34" borderId="0" xfId="54" applyFont="1" applyFill="1" applyBorder="1" applyAlignment="1" applyProtection="1">
      <alignment horizontal="center" vertical="center" wrapText="1"/>
      <protection locked="0"/>
    </xf>
    <xf numFmtId="0" fontId="26" fillId="34" borderId="24" xfId="0" applyNumberFormat="1" applyFont="1" applyFill="1" applyBorder="1" applyAlignment="1">
      <alignment horizontal="center" vertical="center" wrapText="1"/>
    </xf>
    <xf numFmtId="0" fontId="0" fillId="34" borderId="24" xfId="0" applyFont="1" applyFill="1" applyBorder="1" applyAlignment="1">
      <alignment wrapText="1"/>
    </xf>
    <xf numFmtId="0" fontId="31" fillId="34" borderId="24" xfId="0" applyFont="1" applyFill="1" applyBorder="1" applyAlignment="1">
      <alignment/>
    </xf>
    <xf numFmtId="0" fontId="0" fillId="34" borderId="24" xfId="0" applyFont="1" applyFill="1" applyBorder="1" applyAlignment="1">
      <alignment/>
    </xf>
    <xf numFmtId="0" fontId="13" fillId="34" borderId="24" xfId="0" applyNumberFormat="1" applyFont="1" applyFill="1" applyBorder="1" applyAlignment="1">
      <alignment horizontal="center" vertical="center" wrapText="1"/>
    </xf>
    <xf numFmtId="0" fontId="29" fillId="34" borderId="24" xfId="54" applyFont="1" applyFill="1" applyBorder="1" applyAlignment="1">
      <alignment horizontal="center" vertical="center" wrapText="1"/>
      <protection/>
    </xf>
    <xf numFmtId="0" fontId="27" fillId="37" borderId="24" xfId="0" applyFont="1" applyFill="1" applyBorder="1" applyAlignment="1">
      <alignment horizontal="center"/>
    </xf>
    <xf numFmtId="0" fontId="0" fillId="37" borderId="24" xfId="0" applyFont="1" applyFill="1" applyBorder="1" applyAlignment="1">
      <alignment horizontal="center"/>
    </xf>
    <xf numFmtId="0" fontId="13"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98" fillId="34" borderId="3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33" xfId="0" applyFont="1" applyFill="1" applyBorder="1" applyAlignment="1">
      <alignment horizontal="center" vertical="center" wrapText="1"/>
    </xf>
    <xf numFmtId="49" fontId="15" fillId="34" borderId="35" xfId="0" applyNumberFormat="1" applyFont="1" applyFill="1" applyBorder="1" applyAlignment="1">
      <alignment horizontal="center" vertical="center" wrapText="1"/>
    </xf>
    <xf numFmtId="0" fontId="0" fillId="34" borderId="33" xfId="0" applyFill="1" applyBorder="1" applyAlignment="1">
      <alignment horizontal="center" vertical="center" wrapText="1"/>
    </xf>
    <xf numFmtId="0" fontId="15" fillId="34" borderId="35" xfId="0" applyNumberFormat="1" applyFont="1" applyFill="1" applyBorder="1" applyAlignment="1">
      <alignment horizontal="center" vertical="center" wrapText="1"/>
    </xf>
    <xf numFmtId="0" fontId="33" fillId="34" borderId="35" xfId="0" applyFont="1" applyFill="1" applyBorder="1" applyAlignment="1">
      <alignment horizontal="center" vertical="center" wrapText="1"/>
    </xf>
    <xf numFmtId="0" fontId="0" fillId="34" borderId="26" xfId="0" applyFill="1" applyBorder="1" applyAlignment="1">
      <alignment horizontal="center" vertical="center" wrapText="1"/>
    </xf>
    <xf numFmtId="0" fontId="15" fillId="34" borderId="35" xfId="0" applyFont="1" applyFill="1" applyBorder="1" applyAlignment="1">
      <alignment horizontal="center" vertical="center" wrapText="1"/>
    </xf>
    <xf numFmtId="0" fontId="16" fillId="34" borderId="35" xfId="54" applyFont="1" applyFill="1" applyBorder="1" applyAlignment="1">
      <alignment horizontal="center" vertical="center" wrapText="1"/>
      <protection/>
    </xf>
    <xf numFmtId="0" fontId="0" fillId="34" borderId="26" xfId="0" applyFill="1" applyBorder="1" applyAlignment="1">
      <alignment wrapText="1"/>
    </xf>
    <xf numFmtId="0" fontId="0" fillId="34" borderId="33" xfId="0" applyFill="1" applyBorder="1" applyAlignment="1">
      <alignment wrapText="1"/>
    </xf>
    <xf numFmtId="0" fontId="6" fillId="0" borderId="0" xfId="54" applyFont="1" applyBorder="1" applyAlignment="1" applyProtection="1">
      <alignment horizontal="left"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_T33" xfId="53"/>
    <cellStyle name="Обычный_Додаток 4,5,6"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Q175"/>
  <sheetViews>
    <sheetView tabSelected="1" zoomScale="40" zoomScaleNormal="40" zoomScaleSheetLayoutView="25" workbookViewId="0" topLeftCell="A1">
      <pane xSplit="6" ySplit="3" topLeftCell="G4" activePane="bottomRight" state="frozen"/>
      <selection pane="topLeft" activeCell="A1" sqref="A1"/>
      <selection pane="topRight" activeCell="G1" sqref="G1"/>
      <selection pane="bottomLeft" activeCell="A4" sqref="A4"/>
      <selection pane="bottomRight" activeCell="N154" sqref="N154"/>
    </sheetView>
  </sheetViews>
  <sheetFormatPr defaultColWidth="16.25390625" defaultRowHeight="12.75"/>
  <cols>
    <col min="1" max="1" width="2.25390625" style="57" customWidth="1"/>
    <col min="2" max="2" width="9.625" style="57" customWidth="1"/>
    <col min="3" max="3" width="134.375" style="57" customWidth="1"/>
    <col min="4" max="4" width="53.00390625" style="66" customWidth="1"/>
    <col min="5" max="5" width="20.625" style="57" customWidth="1"/>
    <col min="6" max="6" width="29.75390625" style="57" customWidth="1"/>
    <col min="7" max="7" width="30.875" style="57" customWidth="1"/>
    <col min="8" max="8" width="19.25390625" style="57" hidden="1" customWidth="1"/>
    <col min="9" max="9" width="6.75390625" style="57" hidden="1" customWidth="1"/>
    <col min="10" max="10" width="32.00390625" style="57" customWidth="1"/>
    <col min="11" max="11" width="31.75390625" style="57" customWidth="1"/>
    <col min="12" max="12" width="28.625" style="57" customWidth="1"/>
    <col min="13" max="13" width="26.625" style="57" customWidth="1"/>
    <col min="14" max="14" width="79.75390625" style="57" customWidth="1"/>
    <col min="15" max="121" width="75.25390625" style="57" customWidth="1"/>
    <col min="122" max="16384" width="16.25390625" style="57" customWidth="1"/>
  </cols>
  <sheetData>
    <row r="1" spans="1:121" ht="63" customHeight="1">
      <c r="A1" s="55"/>
      <c r="B1" s="55"/>
      <c r="C1" s="270" t="s">
        <v>372</v>
      </c>
      <c r="D1" s="270"/>
      <c r="E1" s="270"/>
      <c r="F1" s="270"/>
      <c r="G1" s="270"/>
      <c r="H1" s="270"/>
      <c r="I1" s="270"/>
      <c r="J1" s="270"/>
      <c r="K1" s="270"/>
      <c r="L1" s="122"/>
      <c r="M1" s="122"/>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row>
    <row r="2" spans="1:121" ht="30" customHeight="1">
      <c r="A2" s="55"/>
      <c r="B2" s="55"/>
      <c r="C2" s="56"/>
      <c r="D2" s="65"/>
      <c r="E2" s="56"/>
      <c r="F2" s="56"/>
      <c r="G2" s="56"/>
      <c r="H2" s="56"/>
      <c r="I2" s="56"/>
      <c r="J2" s="56"/>
      <c r="K2" s="56"/>
      <c r="L2" s="122"/>
      <c r="M2" s="122"/>
      <c r="N2" s="56" t="s">
        <v>106</v>
      </c>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row>
    <row r="3" spans="2:121" ht="276" customHeight="1">
      <c r="B3" s="82" t="s">
        <v>0</v>
      </c>
      <c r="C3" s="83" t="s">
        <v>91</v>
      </c>
      <c r="D3" s="83" t="s">
        <v>92</v>
      </c>
      <c r="E3" s="83" t="s">
        <v>70</v>
      </c>
      <c r="F3" s="84" t="s">
        <v>90</v>
      </c>
      <c r="G3" s="85" t="s">
        <v>205</v>
      </c>
      <c r="H3" s="83"/>
      <c r="I3" s="83" t="s">
        <v>68</v>
      </c>
      <c r="J3" s="83" t="s">
        <v>206</v>
      </c>
      <c r="K3" s="83" t="s">
        <v>69</v>
      </c>
      <c r="L3" s="124" t="s">
        <v>373</v>
      </c>
      <c r="M3" s="124" t="s">
        <v>226</v>
      </c>
      <c r="N3" s="83" t="s">
        <v>98</v>
      </c>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row>
    <row r="4" spans="2:121" ht="132.75" customHeight="1">
      <c r="B4" s="197">
        <v>1</v>
      </c>
      <c r="C4" s="198" t="s">
        <v>347</v>
      </c>
      <c r="D4" s="198" t="s">
        <v>348</v>
      </c>
      <c r="E4" s="107" t="s">
        <v>148</v>
      </c>
      <c r="F4" s="198" t="s">
        <v>61</v>
      </c>
      <c r="G4" s="110">
        <v>150000</v>
      </c>
      <c r="H4" s="109"/>
      <c r="I4" s="110"/>
      <c r="J4" s="110">
        <v>50000</v>
      </c>
      <c r="K4" s="110">
        <f aca="true" t="shared" si="0" ref="K4:K9">G4-J4</f>
        <v>100000</v>
      </c>
      <c r="L4" s="110">
        <v>12645</v>
      </c>
      <c r="M4" s="110">
        <f>J4-L4</f>
        <v>37355</v>
      </c>
      <c r="N4" s="198" t="s">
        <v>231</v>
      </c>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row>
    <row r="5" spans="2:121" ht="143.25" customHeight="1">
      <c r="B5" s="197">
        <v>2</v>
      </c>
      <c r="C5" s="201" t="s">
        <v>214</v>
      </c>
      <c r="D5" s="198" t="s">
        <v>331</v>
      </c>
      <c r="E5" s="107" t="s">
        <v>148</v>
      </c>
      <c r="F5" s="198" t="s">
        <v>61</v>
      </c>
      <c r="G5" s="110">
        <v>615000</v>
      </c>
      <c r="H5" s="109"/>
      <c r="I5" s="110"/>
      <c r="J5" s="110">
        <v>615000</v>
      </c>
      <c r="K5" s="110">
        <f t="shared" si="0"/>
        <v>0</v>
      </c>
      <c r="L5" s="110">
        <v>598816</v>
      </c>
      <c r="M5" s="110">
        <f aca="true" t="shared" si="1" ref="M5:M69">J5-L5</f>
        <v>16184</v>
      </c>
      <c r="N5" s="198" t="s">
        <v>272</v>
      </c>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row>
    <row r="6" spans="2:121" ht="154.5" customHeight="1">
      <c r="B6" s="197">
        <v>3</v>
      </c>
      <c r="C6" s="198" t="s">
        <v>104</v>
      </c>
      <c r="D6" s="198" t="s">
        <v>349</v>
      </c>
      <c r="E6" s="107" t="s">
        <v>149</v>
      </c>
      <c r="F6" s="198" t="s">
        <v>61</v>
      </c>
      <c r="G6" s="110">
        <v>241000</v>
      </c>
      <c r="H6" s="109"/>
      <c r="I6" s="110"/>
      <c r="J6" s="110">
        <v>140000</v>
      </c>
      <c r="K6" s="110">
        <f t="shared" si="0"/>
        <v>101000</v>
      </c>
      <c r="L6" s="110">
        <v>26876</v>
      </c>
      <c r="M6" s="110">
        <f t="shared" si="1"/>
        <v>113124</v>
      </c>
      <c r="N6" s="198" t="s">
        <v>284</v>
      </c>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row>
    <row r="7" spans="2:121" ht="150" customHeight="1">
      <c r="B7" s="198">
        <v>4</v>
      </c>
      <c r="C7" s="198" t="s">
        <v>250</v>
      </c>
      <c r="D7" s="198" t="s">
        <v>352</v>
      </c>
      <c r="E7" s="107" t="s">
        <v>149</v>
      </c>
      <c r="F7" s="198" t="s">
        <v>61</v>
      </c>
      <c r="G7" s="110">
        <v>200000</v>
      </c>
      <c r="H7" s="109"/>
      <c r="I7" s="110"/>
      <c r="J7" s="110">
        <v>200000</v>
      </c>
      <c r="K7" s="110">
        <f t="shared" si="0"/>
        <v>0</v>
      </c>
      <c r="L7" s="110">
        <v>172174</v>
      </c>
      <c r="M7" s="110">
        <f t="shared" si="1"/>
        <v>27826</v>
      </c>
      <c r="N7" s="198" t="s">
        <v>273</v>
      </c>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row>
    <row r="8" spans="2:121" ht="105.75" customHeight="1">
      <c r="B8" s="197">
        <v>5</v>
      </c>
      <c r="C8" s="138" t="s">
        <v>117</v>
      </c>
      <c r="D8" s="198" t="s">
        <v>341</v>
      </c>
      <c r="E8" s="107" t="s">
        <v>149</v>
      </c>
      <c r="F8" s="198" t="s">
        <v>61</v>
      </c>
      <c r="G8" s="110">
        <v>479000</v>
      </c>
      <c r="H8" s="109"/>
      <c r="I8" s="110"/>
      <c r="J8" s="202">
        <v>395900</v>
      </c>
      <c r="K8" s="110">
        <f t="shared" si="0"/>
        <v>83100</v>
      </c>
      <c r="L8" s="110">
        <v>395797</v>
      </c>
      <c r="M8" s="110">
        <f t="shared" si="1"/>
        <v>103</v>
      </c>
      <c r="N8" s="198" t="s">
        <v>232</v>
      </c>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row>
    <row r="9" spans="2:121" ht="217.5" customHeight="1">
      <c r="B9" s="197">
        <v>6</v>
      </c>
      <c r="C9" s="198" t="s">
        <v>135</v>
      </c>
      <c r="D9" s="198" t="s">
        <v>343</v>
      </c>
      <c r="E9" s="107" t="s">
        <v>150</v>
      </c>
      <c r="F9" s="198" t="s">
        <v>61</v>
      </c>
      <c r="G9" s="110">
        <v>25735900</v>
      </c>
      <c r="H9" s="109"/>
      <c r="I9" s="110"/>
      <c r="J9" s="110">
        <v>8270000</v>
      </c>
      <c r="K9" s="110">
        <f t="shared" si="0"/>
        <v>17465900</v>
      </c>
      <c r="L9" s="110">
        <v>7834624</v>
      </c>
      <c r="M9" s="110">
        <f t="shared" si="1"/>
        <v>435376</v>
      </c>
      <c r="N9" s="198" t="s">
        <v>370</v>
      </c>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row>
    <row r="10" spans="2:121" s="68" customFormat="1" ht="123.75" customHeight="1">
      <c r="B10" s="266">
        <v>7</v>
      </c>
      <c r="C10" s="97" t="s">
        <v>201</v>
      </c>
      <c r="D10" s="268" t="s">
        <v>354</v>
      </c>
      <c r="E10" s="96" t="s">
        <v>151</v>
      </c>
      <c r="F10" s="97" t="s">
        <v>61</v>
      </c>
      <c r="G10" s="99">
        <f>G12+G13+G14+G16+G17+G11+G15</f>
        <v>4440000</v>
      </c>
      <c r="H10" s="98"/>
      <c r="I10" s="99"/>
      <c r="J10" s="99">
        <f>J12+J13+J14+J16+J17+J11+J15</f>
        <v>1950000</v>
      </c>
      <c r="K10" s="99">
        <f aca="true" t="shared" si="2" ref="K10:K32">G10-J10</f>
        <v>2490000</v>
      </c>
      <c r="L10" s="99">
        <f>L11+L12+L13+L14+L15+L16+L17</f>
        <v>1387380</v>
      </c>
      <c r="M10" s="125">
        <f t="shared" si="1"/>
        <v>562620</v>
      </c>
      <c r="N10" s="118" t="s">
        <v>192</v>
      </c>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row>
    <row r="11" spans="1:121" s="156" customFormat="1" ht="82.5" customHeight="1">
      <c r="A11" s="155"/>
      <c r="B11" s="267"/>
      <c r="C11" s="203" t="s">
        <v>338</v>
      </c>
      <c r="D11" s="267"/>
      <c r="E11" s="193" t="s">
        <v>151</v>
      </c>
      <c r="F11" s="74" t="s">
        <v>61</v>
      </c>
      <c r="G11" s="80">
        <v>1800000</v>
      </c>
      <c r="H11" s="101"/>
      <c r="I11" s="80"/>
      <c r="J11" s="80">
        <v>1700000</v>
      </c>
      <c r="K11" s="80">
        <f t="shared" si="2"/>
        <v>100000</v>
      </c>
      <c r="L11" s="80">
        <v>1256920</v>
      </c>
      <c r="M11" s="110">
        <f t="shared" si="1"/>
        <v>443080</v>
      </c>
      <c r="N11" s="74" t="s">
        <v>233</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row>
    <row r="12" spans="2:121" s="73" customFormat="1" ht="93" customHeight="1">
      <c r="B12" s="267"/>
      <c r="C12" s="203" t="s">
        <v>340</v>
      </c>
      <c r="D12" s="267"/>
      <c r="E12" s="193" t="s">
        <v>151</v>
      </c>
      <c r="F12" s="74" t="s">
        <v>61</v>
      </c>
      <c r="G12" s="80">
        <v>2220000</v>
      </c>
      <c r="H12" s="101"/>
      <c r="I12" s="80"/>
      <c r="J12" s="80">
        <v>10000</v>
      </c>
      <c r="K12" s="80">
        <f t="shared" si="2"/>
        <v>2210000</v>
      </c>
      <c r="L12" s="80">
        <v>3080</v>
      </c>
      <c r="M12" s="110">
        <f t="shared" si="1"/>
        <v>6920</v>
      </c>
      <c r="N12" s="74" t="s">
        <v>268</v>
      </c>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row>
    <row r="13" spans="2:121" s="73" customFormat="1" ht="72.75" customHeight="1">
      <c r="B13" s="267"/>
      <c r="C13" s="204" t="s">
        <v>337</v>
      </c>
      <c r="D13" s="267"/>
      <c r="E13" s="193" t="s">
        <v>151</v>
      </c>
      <c r="F13" s="74" t="s">
        <v>61</v>
      </c>
      <c r="G13" s="80">
        <v>130000</v>
      </c>
      <c r="H13" s="101"/>
      <c r="I13" s="80"/>
      <c r="J13" s="80">
        <v>80000</v>
      </c>
      <c r="K13" s="80">
        <f t="shared" si="2"/>
        <v>50000</v>
      </c>
      <c r="L13" s="80">
        <v>46837</v>
      </c>
      <c r="M13" s="110">
        <f t="shared" si="1"/>
        <v>33163</v>
      </c>
      <c r="N13" s="74" t="s">
        <v>243</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row>
    <row r="14" spans="2:121" s="73" customFormat="1" ht="46.5" customHeight="1">
      <c r="B14" s="267"/>
      <c r="C14" s="204" t="s">
        <v>336</v>
      </c>
      <c r="D14" s="267"/>
      <c r="E14" s="193" t="s">
        <v>151</v>
      </c>
      <c r="F14" s="74" t="s">
        <v>61</v>
      </c>
      <c r="G14" s="80">
        <v>105000</v>
      </c>
      <c r="H14" s="101"/>
      <c r="I14" s="80"/>
      <c r="J14" s="80">
        <v>10000</v>
      </c>
      <c r="K14" s="80">
        <f t="shared" si="2"/>
        <v>95000</v>
      </c>
      <c r="L14" s="80">
        <v>9390</v>
      </c>
      <c r="M14" s="110">
        <f t="shared" si="1"/>
        <v>610</v>
      </c>
      <c r="N14" s="74" t="s">
        <v>312</v>
      </c>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row>
    <row r="15" spans="2:121" s="73" customFormat="1" ht="64.5" customHeight="1">
      <c r="B15" s="267"/>
      <c r="C15" s="204" t="s">
        <v>339</v>
      </c>
      <c r="D15" s="267"/>
      <c r="E15" s="193" t="s">
        <v>151</v>
      </c>
      <c r="F15" s="74" t="s">
        <v>61</v>
      </c>
      <c r="G15" s="80">
        <v>55000</v>
      </c>
      <c r="H15" s="101"/>
      <c r="I15" s="80"/>
      <c r="J15" s="80">
        <v>50000</v>
      </c>
      <c r="K15" s="80">
        <f t="shared" si="2"/>
        <v>5000</v>
      </c>
      <c r="L15" s="80">
        <v>11153</v>
      </c>
      <c r="M15" s="110">
        <f t="shared" si="1"/>
        <v>38847</v>
      </c>
      <c r="N15" s="74" t="s">
        <v>298</v>
      </c>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row>
    <row r="16" spans="2:121" s="73" customFormat="1" ht="66.75" customHeight="1">
      <c r="B16" s="267"/>
      <c r="C16" s="205" t="s">
        <v>335</v>
      </c>
      <c r="D16" s="267"/>
      <c r="E16" s="193" t="s">
        <v>151</v>
      </c>
      <c r="F16" s="74" t="s">
        <v>61</v>
      </c>
      <c r="G16" s="80">
        <v>45000</v>
      </c>
      <c r="H16" s="101"/>
      <c r="I16" s="80"/>
      <c r="J16" s="80">
        <v>30000</v>
      </c>
      <c r="K16" s="80">
        <f t="shared" si="2"/>
        <v>15000</v>
      </c>
      <c r="L16" s="80"/>
      <c r="M16" s="110">
        <f t="shared" si="1"/>
        <v>30000</v>
      </c>
      <c r="N16" s="74"/>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row>
    <row r="17" spans="2:121" s="73" customFormat="1" ht="105" customHeight="1">
      <c r="B17" s="267"/>
      <c r="C17" s="203" t="s">
        <v>334</v>
      </c>
      <c r="D17" s="267"/>
      <c r="E17" s="193" t="s">
        <v>151</v>
      </c>
      <c r="F17" s="74" t="s">
        <v>61</v>
      </c>
      <c r="G17" s="80">
        <v>85000</v>
      </c>
      <c r="H17" s="101"/>
      <c r="I17" s="80"/>
      <c r="J17" s="80">
        <v>70000</v>
      </c>
      <c r="K17" s="80">
        <f t="shared" si="2"/>
        <v>15000</v>
      </c>
      <c r="L17" s="80">
        <v>60000</v>
      </c>
      <c r="M17" s="110">
        <f t="shared" si="1"/>
        <v>10000</v>
      </c>
      <c r="N17" s="74" t="s">
        <v>283</v>
      </c>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row>
    <row r="18" spans="2:121" ht="169.5" customHeight="1">
      <c r="B18" s="197">
        <v>8</v>
      </c>
      <c r="C18" s="198" t="s">
        <v>89</v>
      </c>
      <c r="D18" s="198" t="s">
        <v>360</v>
      </c>
      <c r="E18" s="107" t="s">
        <v>152</v>
      </c>
      <c r="F18" s="198" t="s">
        <v>61</v>
      </c>
      <c r="G18" s="110">
        <v>39000</v>
      </c>
      <c r="H18" s="109"/>
      <c r="I18" s="110"/>
      <c r="J18" s="110">
        <v>39000</v>
      </c>
      <c r="K18" s="110">
        <f t="shared" si="2"/>
        <v>0</v>
      </c>
      <c r="L18" s="110">
        <v>36404</v>
      </c>
      <c r="M18" s="110">
        <f t="shared" si="1"/>
        <v>2596</v>
      </c>
      <c r="N18" s="198" t="s">
        <v>285</v>
      </c>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row>
    <row r="19" spans="2:121" ht="146.25" customHeight="1">
      <c r="B19" s="197">
        <v>9</v>
      </c>
      <c r="C19" s="198" t="s">
        <v>202</v>
      </c>
      <c r="D19" s="198" t="s">
        <v>378</v>
      </c>
      <c r="E19" s="206" t="s">
        <v>153</v>
      </c>
      <c r="F19" s="198" t="s">
        <v>61</v>
      </c>
      <c r="G19" s="110">
        <v>15000</v>
      </c>
      <c r="H19" s="110"/>
      <c r="I19" s="110"/>
      <c r="J19" s="110">
        <v>12000</v>
      </c>
      <c r="K19" s="110">
        <f t="shared" si="2"/>
        <v>3000</v>
      </c>
      <c r="L19" s="110">
        <v>800</v>
      </c>
      <c r="M19" s="110">
        <f t="shared" si="1"/>
        <v>11200</v>
      </c>
      <c r="N19" s="198" t="s">
        <v>274</v>
      </c>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row>
    <row r="20" spans="2:121" ht="190.5" customHeight="1">
      <c r="B20" s="197">
        <v>10</v>
      </c>
      <c r="C20" s="107" t="s">
        <v>118</v>
      </c>
      <c r="D20" s="198" t="s">
        <v>355</v>
      </c>
      <c r="E20" s="206" t="s">
        <v>154</v>
      </c>
      <c r="F20" s="198" t="s">
        <v>61</v>
      </c>
      <c r="G20" s="110">
        <v>65520</v>
      </c>
      <c r="H20" s="110"/>
      <c r="I20" s="110"/>
      <c r="J20" s="110">
        <v>65000</v>
      </c>
      <c r="K20" s="110">
        <f t="shared" si="2"/>
        <v>520</v>
      </c>
      <c r="L20" s="110"/>
      <c r="M20" s="110">
        <f t="shared" si="1"/>
        <v>65000</v>
      </c>
      <c r="N20" s="198"/>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row>
    <row r="21" spans="2:121" ht="163.5" customHeight="1">
      <c r="B21" s="197">
        <v>11</v>
      </c>
      <c r="C21" s="198" t="s">
        <v>41</v>
      </c>
      <c r="D21" s="198" t="s">
        <v>362</v>
      </c>
      <c r="E21" s="107" t="s">
        <v>154</v>
      </c>
      <c r="F21" s="198" t="s">
        <v>61</v>
      </c>
      <c r="G21" s="110">
        <v>1800000</v>
      </c>
      <c r="H21" s="109"/>
      <c r="I21" s="110"/>
      <c r="J21" s="110">
        <v>1500000</v>
      </c>
      <c r="K21" s="110">
        <f t="shared" si="2"/>
        <v>300000</v>
      </c>
      <c r="L21" s="110">
        <v>1468170</v>
      </c>
      <c r="M21" s="110">
        <f t="shared" si="1"/>
        <v>31830</v>
      </c>
      <c r="N21" s="198" t="s">
        <v>234</v>
      </c>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row>
    <row r="22" spans="2:121" ht="150.75" customHeight="1">
      <c r="B22" s="197">
        <v>12</v>
      </c>
      <c r="C22" s="198" t="s">
        <v>138</v>
      </c>
      <c r="D22" s="198" t="s">
        <v>365</v>
      </c>
      <c r="E22" s="107" t="s">
        <v>71</v>
      </c>
      <c r="F22" s="198" t="s">
        <v>61</v>
      </c>
      <c r="G22" s="110">
        <v>4114000</v>
      </c>
      <c r="H22" s="109"/>
      <c r="I22" s="110"/>
      <c r="J22" s="110">
        <v>3975700</v>
      </c>
      <c r="K22" s="110">
        <f t="shared" si="2"/>
        <v>138300</v>
      </c>
      <c r="L22" s="110">
        <v>3975108</v>
      </c>
      <c r="M22" s="110">
        <f t="shared" si="1"/>
        <v>592</v>
      </c>
      <c r="N22" s="198" t="s">
        <v>244</v>
      </c>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row>
    <row r="23" spans="2:121" ht="105" customHeight="1" hidden="1" thickBot="1">
      <c r="B23" s="86"/>
      <c r="C23" s="87"/>
      <c r="D23" s="87"/>
      <c r="E23" s="88"/>
      <c r="F23" s="87"/>
      <c r="G23" s="89"/>
      <c r="H23" s="76"/>
      <c r="I23" s="89"/>
      <c r="J23" s="89"/>
      <c r="K23" s="89"/>
      <c r="L23" s="89"/>
      <c r="M23" s="110">
        <f t="shared" si="1"/>
        <v>0</v>
      </c>
      <c r="N23" s="9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row>
    <row r="24" spans="2:121" ht="84" customHeight="1" hidden="1">
      <c r="B24" s="86">
        <v>12</v>
      </c>
      <c r="C24" s="87" t="s">
        <v>96</v>
      </c>
      <c r="D24" s="87" t="s">
        <v>97</v>
      </c>
      <c r="E24" s="88" t="s">
        <v>155</v>
      </c>
      <c r="F24" s="87" t="s">
        <v>61</v>
      </c>
      <c r="G24" s="89">
        <v>0</v>
      </c>
      <c r="H24" s="89"/>
      <c r="I24" s="89"/>
      <c r="J24" s="89"/>
      <c r="K24" s="89">
        <f t="shared" si="2"/>
        <v>0</v>
      </c>
      <c r="L24" s="89"/>
      <c r="M24" s="110">
        <f t="shared" si="1"/>
        <v>0</v>
      </c>
      <c r="N24" s="9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row>
    <row r="25" spans="2:121" ht="148.5" customHeight="1">
      <c r="B25" s="197">
        <v>13</v>
      </c>
      <c r="C25" s="198" t="s">
        <v>103</v>
      </c>
      <c r="D25" s="198" t="s">
        <v>353</v>
      </c>
      <c r="E25" s="206" t="s">
        <v>155</v>
      </c>
      <c r="F25" s="198" t="s">
        <v>61</v>
      </c>
      <c r="G25" s="110">
        <v>74000</v>
      </c>
      <c r="H25" s="110"/>
      <c r="I25" s="110"/>
      <c r="J25" s="110"/>
      <c r="K25" s="110">
        <f t="shared" si="2"/>
        <v>74000</v>
      </c>
      <c r="L25" s="110"/>
      <c r="M25" s="110">
        <f t="shared" si="1"/>
        <v>0</v>
      </c>
      <c r="N25" s="138"/>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row>
    <row r="26" spans="2:121" s="81" customFormat="1" ht="240.75" customHeight="1">
      <c r="B26" s="154">
        <v>14</v>
      </c>
      <c r="C26" s="154" t="s">
        <v>299</v>
      </c>
      <c r="D26" s="154" t="s">
        <v>366</v>
      </c>
      <c r="E26" s="207" t="s">
        <v>155</v>
      </c>
      <c r="F26" s="154" t="s">
        <v>61</v>
      </c>
      <c r="G26" s="130">
        <v>28200000</v>
      </c>
      <c r="H26" s="131"/>
      <c r="I26" s="130"/>
      <c r="J26" s="130">
        <v>23545566</v>
      </c>
      <c r="K26" s="130">
        <f t="shared" si="2"/>
        <v>4654434</v>
      </c>
      <c r="L26" s="130">
        <v>18500643</v>
      </c>
      <c r="M26" s="110">
        <f t="shared" si="1"/>
        <v>5044923</v>
      </c>
      <c r="N26" s="208" t="s">
        <v>391</v>
      </c>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row>
    <row r="27" spans="1:121" ht="126" customHeight="1">
      <c r="A27" s="198">
        <v>16</v>
      </c>
      <c r="B27" s="198">
        <v>15</v>
      </c>
      <c r="C27" s="201" t="s">
        <v>139</v>
      </c>
      <c r="D27" s="198" t="s">
        <v>345</v>
      </c>
      <c r="E27" s="107" t="s">
        <v>155</v>
      </c>
      <c r="F27" s="198" t="s">
        <v>61</v>
      </c>
      <c r="G27" s="110">
        <v>299000</v>
      </c>
      <c r="H27" s="109"/>
      <c r="I27" s="110"/>
      <c r="J27" s="110">
        <v>249900</v>
      </c>
      <c r="K27" s="110">
        <f t="shared" si="2"/>
        <v>49100</v>
      </c>
      <c r="L27" s="110">
        <v>20839</v>
      </c>
      <c r="M27" s="110">
        <f t="shared" si="1"/>
        <v>229061</v>
      </c>
      <c r="N27" s="198" t="s">
        <v>260</v>
      </c>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row>
    <row r="28" spans="2:121" ht="152.25" customHeight="1">
      <c r="B28" s="198">
        <v>16</v>
      </c>
      <c r="C28" s="198" t="s">
        <v>104</v>
      </c>
      <c r="D28" s="198" t="s">
        <v>349</v>
      </c>
      <c r="E28" s="206" t="s">
        <v>155</v>
      </c>
      <c r="F28" s="198" t="s">
        <v>61</v>
      </c>
      <c r="G28" s="110">
        <v>10000</v>
      </c>
      <c r="H28" s="110"/>
      <c r="I28" s="110"/>
      <c r="J28" s="110">
        <v>10000</v>
      </c>
      <c r="K28" s="110">
        <f t="shared" si="2"/>
        <v>0</v>
      </c>
      <c r="L28" s="110">
        <v>9083</v>
      </c>
      <c r="M28" s="110">
        <f t="shared" si="1"/>
        <v>917</v>
      </c>
      <c r="N28" s="198" t="s">
        <v>275</v>
      </c>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row>
    <row r="29" spans="2:121" ht="126" customHeight="1">
      <c r="B29" s="198">
        <v>17</v>
      </c>
      <c r="C29" s="198" t="s">
        <v>116</v>
      </c>
      <c r="D29" s="198" t="s">
        <v>364</v>
      </c>
      <c r="E29" s="206" t="s">
        <v>155</v>
      </c>
      <c r="F29" s="198" t="s">
        <v>61</v>
      </c>
      <c r="G29" s="110">
        <v>150000</v>
      </c>
      <c r="H29" s="110"/>
      <c r="I29" s="110"/>
      <c r="J29" s="110"/>
      <c r="K29" s="110">
        <f t="shared" si="2"/>
        <v>150000</v>
      </c>
      <c r="L29" s="110"/>
      <c r="M29" s="110">
        <f t="shared" si="1"/>
        <v>0</v>
      </c>
      <c r="N29" s="61"/>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row>
    <row r="30" spans="2:121" ht="158.25" customHeight="1">
      <c r="B30" s="198">
        <v>18</v>
      </c>
      <c r="C30" s="198" t="s">
        <v>101</v>
      </c>
      <c r="D30" s="198" t="s">
        <v>361</v>
      </c>
      <c r="E30" s="107" t="s">
        <v>155</v>
      </c>
      <c r="F30" s="198" t="s">
        <v>61</v>
      </c>
      <c r="G30" s="110">
        <v>724005</v>
      </c>
      <c r="H30" s="109"/>
      <c r="I30" s="110"/>
      <c r="J30" s="110"/>
      <c r="K30" s="110">
        <f t="shared" si="2"/>
        <v>724005</v>
      </c>
      <c r="L30" s="110"/>
      <c r="M30" s="110">
        <f t="shared" si="1"/>
        <v>0</v>
      </c>
      <c r="N30" s="61"/>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row>
    <row r="31" spans="2:121" ht="158.25" customHeight="1">
      <c r="B31" s="198">
        <v>19</v>
      </c>
      <c r="C31" s="107" t="s">
        <v>180</v>
      </c>
      <c r="D31" s="198" t="s">
        <v>346</v>
      </c>
      <c r="E31" s="107" t="s">
        <v>156</v>
      </c>
      <c r="F31" s="198" t="s">
        <v>61</v>
      </c>
      <c r="G31" s="110">
        <v>1200000</v>
      </c>
      <c r="H31" s="109"/>
      <c r="I31" s="110"/>
      <c r="J31" s="110">
        <v>1200000</v>
      </c>
      <c r="K31" s="110">
        <f t="shared" si="2"/>
        <v>0</v>
      </c>
      <c r="L31" s="110">
        <v>1199162</v>
      </c>
      <c r="M31" s="110">
        <f t="shared" si="1"/>
        <v>838</v>
      </c>
      <c r="N31" s="138" t="s">
        <v>235</v>
      </c>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row>
    <row r="32" spans="2:121" ht="72.75" customHeight="1">
      <c r="B32" s="290">
        <v>20</v>
      </c>
      <c r="C32" s="290" t="s">
        <v>181</v>
      </c>
      <c r="D32" s="290" t="s">
        <v>357</v>
      </c>
      <c r="E32" s="107" t="s">
        <v>157</v>
      </c>
      <c r="F32" s="198" t="s">
        <v>61</v>
      </c>
      <c r="G32" s="110">
        <v>2000000</v>
      </c>
      <c r="H32" s="109"/>
      <c r="I32" s="109"/>
      <c r="J32" s="110">
        <v>1700000</v>
      </c>
      <c r="K32" s="110">
        <f t="shared" si="2"/>
        <v>300000</v>
      </c>
      <c r="L32" s="110">
        <v>493800</v>
      </c>
      <c r="M32" s="110">
        <f t="shared" si="1"/>
        <v>1206200</v>
      </c>
      <c r="N32" s="198" t="s">
        <v>276</v>
      </c>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row>
    <row r="33" spans="2:121" ht="45" customHeight="1" hidden="1" thickBot="1">
      <c r="B33" s="292"/>
      <c r="C33" s="292"/>
      <c r="D33" s="289"/>
      <c r="E33" s="88"/>
      <c r="F33" s="87"/>
      <c r="G33" s="89"/>
      <c r="H33" s="76"/>
      <c r="I33" s="89"/>
      <c r="J33" s="89"/>
      <c r="K33" s="89"/>
      <c r="L33" s="89"/>
      <c r="M33" s="110">
        <f t="shared" si="1"/>
        <v>0</v>
      </c>
      <c r="N33" s="75"/>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row>
    <row r="34" spans="2:121" ht="28.5" customHeight="1" hidden="1" thickBot="1">
      <c r="B34" s="292"/>
      <c r="C34" s="292"/>
      <c r="D34" s="289"/>
      <c r="E34" s="88"/>
      <c r="F34" s="87"/>
      <c r="G34" s="89"/>
      <c r="H34" s="76"/>
      <c r="I34" s="89"/>
      <c r="J34" s="89"/>
      <c r="K34" s="89"/>
      <c r="L34" s="89"/>
      <c r="M34" s="110">
        <f t="shared" si="1"/>
        <v>0</v>
      </c>
      <c r="N34" s="75"/>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row>
    <row r="35" spans="2:121" ht="33.75" customHeight="1" hidden="1" thickBot="1">
      <c r="B35" s="292"/>
      <c r="C35" s="292"/>
      <c r="D35" s="289"/>
      <c r="E35" s="75"/>
      <c r="F35" s="75"/>
      <c r="G35" s="76"/>
      <c r="H35" s="76"/>
      <c r="I35" s="76"/>
      <c r="J35" s="76"/>
      <c r="K35" s="76"/>
      <c r="L35" s="76"/>
      <c r="M35" s="110">
        <f t="shared" si="1"/>
        <v>0</v>
      </c>
      <c r="N35" s="75"/>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row>
    <row r="36" spans="2:121" ht="39.75" customHeight="1" hidden="1" thickBot="1">
      <c r="B36" s="292"/>
      <c r="C36" s="292"/>
      <c r="D36" s="289"/>
      <c r="E36" s="75"/>
      <c r="F36" s="75"/>
      <c r="G36" s="76"/>
      <c r="H36" s="76"/>
      <c r="I36" s="76"/>
      <c r="J36" s="76"/>
      <c r="K36" s="76"/>
      <c r="L36" s="76"/>
      <c r="M36" s="110">
        <f t="shared" si="1"/>
        <v>0</v>
      </c>
      <c r="N36" s="75"/>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row>
    <row r="37" spans="1:121" s="160" customFormat="1" ht="33.75" customHeight="1" hidden="1" thickBot="1">
      <c r="A37" s="157"/>
      <c r="B37" s="292"/>
      <c r="C37" s="292"/>
      <c r="D37" s="289"/>
      <c r="E37" s="209" t="s">
        <v>71</v>
      </c>
      <c r="F37" s="194" t="s">
        <v>61</v>
      </c>
      <c r="G37" s="158"/>
      <c r="H37" s="158"/>
      <c r="I37" s="158"/>
      <c r="J37" s="158"/>
      <c r="K37" s="158">
        <f aca="true" t="shared" si="3" ref="K37:K43">G37-J37</f>
        <v>0</v>
      </c>
      <c r="L37" s="158"/>
      <c r="M37" s="110">
        <f t="shared" si="1"/>
        <v>0</v>
      </c>
      <c r="N37" s="194" t="s">
        <v>99</v>
      </c>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59"/>
      <c r="CJ37" s="159"/>
      <c r="CK37" s="159"/>
      <c r="CL37" s="159"/>
      <c r="CM37" s="159"/>
      <c r="CN37" s="159"/>
      <c r="CO37" s="159"/>
      <c r="CP37" s="159"/>
      <c r="CQ37" s="159"/>
      <c r="CR37" s="159"/>
      <c r="CS37" s="159"/>
      <c r="CT37" s="159"/>
      <c r="CU37" s="159"/>
      <c r="CV37" s="159"/>
      <c r="CW37" s="159"/>
      <c r="CX37" s="159"/>
      <c r="CY37" s="159"/>
      <c r="CZ37" s="159"/>
      <c r="DA37" s="159"/>
      <c r="DB37" s="159"/>
      <c r="DC37" s="159"/>
      <c r="DD37" s="159"/>
      <c r="DE37" s="159"/>
      <c r="DF37" s="159"/>
      <c r="DG37" s="159"/>
      <c r="DH37" s="159"/>
      <c r="DI37" s="159"/>
      <c r="DJ37" s="159"/>
      <c r="DK37" s="159"/>
      <c r="DL37" s="159"/>
      <c r="DM37" s="159"/>
      <c r="DN37" s="159"/>
      <c r="DO37" s="159"/>
      <c r="DP37" s="159"/>
      <c r="DQ37" s="159"/>
    </row>
    <row r="38" spans="1:121" s="160" customFormat="1" ht="51" customHeight="1" hidden="1" thickBot="1">
      <c r="A38" s="157"/>
      <c r="B38" s="292"/>
      <c r="C38" s="292"/>
      <c r="D38" s="289"/>
      <c r="E38" s="209" t="s">
        <v>71</v>
      </c>
      <c r="F38" s="194" t="s">
        <v>61</v>
      </c>
      <c r="G38" s="158"/>
      <c r="H38" s="158"/>
      <c r="I38" s="158"/>
      <c r="J38" s="158"/>
      <c r="K38" s="158">
        <f t="shared" si="3"/>
        <v>0</v>
      </c>
      <c r="L38" s="158"/>
      <c r="M38" s="110">
        <f t="shared" si="1"/>
        <v>0</v>
      </c>
      <c r="N38" s="194" t="s">
        <v>100</v>
      </c>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c r="BZ38" s="159"/>
      <c r="CA38" s="159"/>
      <c r="CB38" s="159"/>
      <c r="CC38" s="159"/>
      <c r="CD38" s="159"/>
      <c r="CE38" s="159"/>
      <c r="CF38" s="159"/>
      <c r="CG38" s="159"/>
      <c r="CH38" s="159"/>
      <c r="CI38" s="159"/>
      <c r="CJ38" s="159"/>
      <c r="CK38" s="159"/>
      <c r="CL38" s="159"/>
      <c r="CM38" s="159"/>
      <c r="CN38" s="159"/>
      <c r="CO38" s="159"/>
      <c r="CP38" s="159"/>
      <c r="CQ38" s="159"/>
      <c r="CR38" s="159"/>
      <c r="CS38" s="159"/>
      <c r="CT38" s="159"/>
      <c r="CU38" s="159"/>
      <c r="CV38" s="159"/>
      <c r="CW38" s="159"/>
      <c r="CX38" s="159"/>
      <c r="CY38" s="159"/>
      <c r="CZ38" s="159"/>
      <c r="DA38" s="159"/>
      <c r="DB38" s="159"/>
      <c r="DC38" s="159"/>
      <c r="DD38" s="159"/>
      <c r="DE38" s="159"/>
      <c r="DF38" s="159"/>
      <c r="DG38" s="159"/>
      <c r="DH38" s="159"/>
      <c r="DI38" s="159"/>
      <c r="DJ38" s="159"/>
      <c r="DK38" s="159"/>
      <c r="DL38" s="159"/>
      <c r="DM38" s="159"/>
      <c r="DN38" s="159"/>
      <c r="DO38" s="159"/>
      <c r="DP38" s="159"/>
      <c r="DQ38" s="159"/>
    </row>
    <row r="39" spans="2:121" s="161" customFormat="1" ht="102.75" customHeight="1">
      <c r="B39" s="293"/>
      <c r="C39" s="293"/>
      <c r="D39" s="286"/>
      <c r="E39" s="107" t="s">
        <v>300</v>
      </c>
      <c r="F39" s="198" t="s">
        <v>61</v>
      </c>
      <c r="G39" s="130">
        <v>500000</v>
      </c>
      <c r="H39" s="158"/>
      <c r="I39" s="158"/>
      <c r="J39" s="130">
        <v>300000</v>
      </c>
      <c r="K39" s="130">
        <f t="shared" si="3"/>
        <v>200000</v>
      </c>
      <c r="L39" s="158"/>
      <c r="M39" s="110">
        <f t="shared" si="1"/>
        <v>300000</v>
      </c>
      <c r="N39" s="194"/>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c r="CJ39" s="162"/>
      <c r="CK39" s="162"/>
      <c r="CL39" s="162"/>
      <c r="CM39" s="162"/>
      <c r="CN39" s="162"/>
      <c r="CO39" s="162"/>
      <c r="CP39" s="162"/>
      <c r="CQ39" s="162"/>
      <c r="CR39" s="162"/>
      <c r="CS39" s="162"/>
      <c r="CT39" s="162"/>
      <c r="CU39" s="162"/>
      <c r="CV39" s="162"/>
      <c r="CW39" s="162"/>
      <c r="CX39" s="162"/>
      <c r="CY39" s="162"/>
      <c r="CZ39" s="162"/>
      <c r="DA39" s="162"/>
      <c r="DB39" s="162"/>
      <c r="DC39" s="162"/>
      <c r="DD39" s="162"/>
      <c r="DE39" s="162"/>
      <c r="DF39" s="162"/>
      <c r="DG39" s="162"/>
      <c r="DH39" s="162"/>
      <c r="DI39" s="162"/>
      <c r="DJ39" s="162"/>
      <c r="DK39" s="162"/>
      <c r="DL39" s="162"/>
      <c r="DM39" s="162"/>
      <c r="DN39" s="162"/>
      <c r="DO39" s="162"/>
      <c r="DP39" s="162"/>
      <c r="DQ39" s="162"/>
    </row>
    <row r="40" spans="2:121" ht="120" customHeight="1">
      <c r="B40" s="197">
        <v>22</v>
      </c>
      <c r="C40" s="198" t="s">
        <v>182</v>
      </c>
      <c r="D40" s="198" t="s">
        <v>333</v>
      </c>
      <c r="E40" s="107" t="s">
        <v>158</v>
      </c>
      <c r="F40" s="198" t="s">
        <v>61</v>
      </c>
      <c r="G40" s="110">
        <v>4700000</v>
      </c>
      <c r="H40" s="109"/>
      <c r="I40" s="110"/>
      <c r="J40" s="110"/>
      <c r="K40" s="110">
        <f t="shared" si="3"/>
        <v>4700000</v>
      </c>
      <c r="L40" s="110"/>
      <c r="M40" s="110">
        <f t="shared" si="1"/>
        <v>0</v>
      </c>
      <c r="N40" s="61"/>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row>
    <row r="41" spans="2:121" ht="153" customHeight="1">
      <c r="B41" s="197">
        <v>23</v>
      </c>
      <c r="C41" s="107" t="s">
        <v>119</v>
      </c>
      <c r="D41" s="198" t="s">
        <v>332</v>
      </c>
      <c r="E41" s="107" t="s">
        <v>159</v>
      </c>
      <c r="F41" s="198" t="s">
        <v>61</v>
      </c>
      <c r="G41" s="110">
        <v>3200000</v>
      </c>
      <c r="H41" s="109"/>
      <c r="I41" s="110"/>
      <c r="J41" s="110">
        <v>274217</v>
      </c>
      <c r="K41" s="110">
        <f t="shared" si="3"/>
        <v>2925783</v>
      </c>
      <c r="L41" s="110">
        <v>138185</v>
      </c>
      <c r="M41" s="110">
        <f t="shared" si="1"/>
        <v>136032</v>
      </c>
      <c r="N41" s="198" t="s">
        <v>390</v>
      </c>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row>
    <row r="42" spans="2:121" ht="186" customHeight="1" hidden="1" thickBot="1">
      <c r="B42" s="86"/>
      <c r="C42" s="190"/>
      <c r="D42" s="87" t="s">
        <v>93</v>
      </c>
      <c r="E42" s="88"/>
      <c r="F42" s="87"/>
      <c r="G42" s="89"/>
      <c r="H42" s="76"/>
      <c r="I42" s="89"/>
      <c r="J42" s="89"/>
      <c r="K42" s="89">
        <f t="shared" si="3"/>
        <v>0</v>
      </c>
      <c r="L42" s="89"/>
      <c r="M42" s="110">
        <f t="shared" si="1"/>
        <v>0</v>
      </c>
      <c r="N42" s="75"/>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row>
    <row r="43" spans="1:121" s="61" customFormat="1" ht="165.75" customHeight="1">
      <c r="A43" s="69"/>
      <c r="B43" s="197">
        <v>24</v>
      </c>
      <c r="C43" s="120" t="s">
        <v>219</v>
      </c>
      <c r="D43" s="198" t="s">
        <v>356</v>
      </c>
      <c r="E43" s="107" t="s">
        <v>160</v>
      </c>
      <c r="F43" s="198" t="s">
        <v>61</v>
      </c>
      <c r="G43" s="110">
        <v>24600000</v>
      </c>
      <c r="H43" s="109"/>
      <c r="I43" s="110"/>
      <c r="J43" s="110">
        <v>17218887</v>
      </c>
      <c r="K43" s="110">
        <f t="shared" si="3"/>
        <v>7381113</v>
      </c>
      <c r="L43" s="110">
        <v>13575517</v>
      </c>
      <c r="M43" s="110">
        <f t="shared" si="1"/>
        <v>3643370</v>
      </c>
      <c r="N43" s="198" t="s">
        <v>277</v>
      </c>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198"/>
      <c r="DA43" s="198"/>
      <c r="DB43" s="198"/>
      <c r="DC43" s="198"/>
      <c r="DD43" s="198"/>
      <c r="DE43" s="198"/>
      <c r="DF43" s="198"/>
      <c r="DG43" s="198"/>
      <c r="DH43" s="198"/>
      <c r="DI43" s="198"/>
      <c r="DJ43" s="198"/>
      <c r="DK43" s="198"/>
      <c r="DL43" s="198"/>
      <c r="DM43" s="198"/>
      <c r="DN43" s="198"/>
      <c r="DO43" s="198"/>
      <c r="DP43" s="198"/>
      <c r="DQ43" s="198"/>
    </row>
    <row r="44" spans="2:121" ht="47.25" customHeight="1" hidden="1" thickBot="1">
      <c r="B44" s="86">
        <v>8</v>
      </c>
      <c r="C44" s="75"/>
      <c r="D44" s="87" t="s">
        <v>93</v>
      </c>
      <c r="E44" s="75"/>
      <c r="F44" s="75"/>
      <c r="G44" s="76"/>
      <c r="H44" s="76"/>
      <c r="I44" s="76"/>
      <c r="J44" s="76"/>
      <c r="K44" s="76"/>
      <c r="L44" s="76"/>
      <c r="M44" s="110">
        <f t="shared" si="1"/>
        <v>0</v>
      </c>
      <c r="N44" s="75"/>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row>
    <row r="45" spans="2:121" ht="54.75" customHeight="1" hidden="1" thickBot="1">
      <c r="B45" s="75"/>
      <c r="C45" s="75"/>
      <c r="D45" s="87" t="s">
        <v>93</v>
      </c>
      <c r="E45" s="75"/>
      <c r="F45" s="75"/>
      <c r="G45" s="76"/>
      <c r="H45" s="76"/>
      <c r="I45" s="76"/>
      <c r="J45" s="76"/>
      <c r="K45" s="76"/>
      <c r="L45" s="76"/>
      <c r="M45" s="110">
        <f t="shared" si="1"/>
        <v>0</v>
      </c>
      <c r="N45" s="75"/>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row>
    <row r="46" spans="2:121" ht="56.25" customHeight="1" hidden="1" thickBot="1">
      <c r="B46" s="86"/>
      <c r="C46" s="90"/>
      <c r="D46" s="87" t="s">
        <v>93</v>
      </c>
      <c r="E46" s="88"/>
      <c r="F46" s="87"/>
      <c r="G46" s="89"/>
      <c r="H46" s="76"/>
      <c r="I46" s="89"/>
      <c r="J46" s="89"/>
      <c r="K46" s="89"/>
      <c r="L46" s="89"/>
      <c r="M46" s="110">
        <f t="shared" si="1"/>
        <v>0</v>
      </c>
      <c r="N46" s="75"/>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row>
    <row r="47" spans="2:121" ht="62.25" customHeight="1" hidden="1" thickBot="1">
      <c r="B47" s="86"/>
      <c r="C47" s="90"/>
      <c r="D47" s="87" t="s">
        <v>93</v>
      </c>
      <c r="E47" s="88"/>
      <c r="F47" s="87"/>
      <c r="G47" s="89"/>
      <c r="H47" s="76"/>
      <c r="I47" s="89"/>
      <c r="J47" s="89"/>
      <c r="K47" s="89"/>
      <c r="L47" s="89"/>
      <c r="M47" s="110">
        <f t="shared" si="1"/>
        <v>0</v>
      </c>
      <c r="N47" s="75"/>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row>
    <row r="48" spans="2:121" ht="45" customHeight="1" hidden="1" thickBot="1">
      <c r="B48" s="86">
        <v>12</v>
      </c>
      <c r="C48" s="75"/>
      <c r="D48" s="87" t="s">
        <v>93</v>
      </c>
      <c r="E48" s="75"/>
      <c r="F48" s="75"/>
      <c r="G48" s="76"/>
      <c r="H48" s="76"/>
      <c r="I48" s="76"/>
      <c r="J48" s="76"/>
      <c r="K48" s="76"/>
      <c r="L48" s="76"/>
      <c r="M48" s="110">
        <f t="shared" si="1"/>
        <v>0</v>
      </c>
      <c r="N48" s="75"/>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row>
    <row r="49" spans="2:121" ht="30" customHeight="1" hidden="1" thickBot="1">
      <c r="B49" s="86">
        <v>13</v>
      </c>
      <c r="C49" s="75"/>
      <c r="D49" s="87" t="s">
        <v>93</v>
      </c>
      <c r="E49" s="75"/>
      <c r="F49" s="75"/>
      <c r="G49" s="76"/>
      <c r="H49" s="76"/>
      <c r="I49" s="76"/>
      <c r="J49" s="76"/>
      <c r="K49" s="76"/>
      <c r="L49" s="76"/>
      <c r="M49" s="110">
        <f t="shared" si="1"/>
        <v>0</v>
      </c>
      <c r="N49" s="75"/>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row>
    <row r="50" spans="2:121" ht="48.75" customHeight="1" hidden="1" thickBot="1">
      <c r="B50" s="75"/>
      <c r="C50" s="75"/>
      <c r="D50" s="87" t="s">
        <v>93</v>
      </c>
      <c r="E50" s="75"/>
      <c r="F50" s="75"/>
      <c r="G50" s="76"/>
      <c r="H50" s="76"/>
      <c r="I50" s="76"/>
      <c r="J50" s="76"/>
      <c r="K50" s="76"/>
      <c r="L50" s="76"/>
      <c r="M50" s="110">
        <f t="shared" si="1"/>
        <v>0</v>
      </c>
      <c r="N50" s="75"/>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row>
    <row r="51" spans="2:121" ht="219.75" customHeight="1">
      <c r="B51" s="197">
        <v>25</v>
      </c>
      <c r="C51" s="201" t="s">
        <v>213</v>
      </c>
      <c r="D51" s="198" t="s">
        <v>350</v>
      </c>
      <c r="E51" s="107" t="s">
        <v>161</v>
      </c>
      <c r="F51" s="198" t="s">
        <v>61</v>
      </c>
      <c r="G51" s="110">
        <v>1150000</v>
      </c>
      <c r="H51" s="109"/>
      <c r="I51" s="110"/>
      <c r="J51" s="110">
        <v>1000000</v>
      </c>
      <c r="K51" s="110">
        <f>G51-J51</f>
        <v>150000</v>
      </c>
      <c r="L51" s="110">
        <v>891650</v>
      </c>
      <c r="M51" s="110">
        <f t="shared" si="1"/>
        <v>108350</v>
      </c>
      <c r="N51" s="198" t="s">
        <v>236</v>
      </c>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row>
    <row r="52" spans="2:121" ht="30" customHeight="1" hidden="1" thickBot="1">
      <c r="B52" s="163">
        <v>17</v>
      </c>
      <c r="C52" s="66"/>
      <c r="D52" s="164" t="s">
        <v>93</v>
      </c>
      <c r="E52" s="66"/>
      <c r="F52" s="66"/>
      <c r="G52" s="165"/>
      <c r="H52" s="165"/>
      <c r="I52" s="165"/>
      <c r="J52" s="165"/>
      <c r="K52" s="110">
        <f>G52-J52</f>
        <v>0</v>
      </c>
      <c r="L52" s="166"/>
      <c r="M52" s="110">
        <f t="shared" si="1"/>
        <v>0</v>
      </c>
      <c r="N52" s="167"/>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row>
    <row r="53" spans="2:121" ht="58.5" customHeight="1" hidden="1" thickBot="1">
      <c r="B53" s="66"/>
      <c r="C53" s="66"/>
      <c r="D53" s="168" t="s">
        <v>93</v>
      </c>
      <c r="E53" s="66"/>
      <c r="F53" s="66"/>
      <c r="G53" s="165"/>
      <c r="H53" s="165"/>
      <c r="I53" s="165"/>
      <c r="J53" s="165"/>
      <c r="K53" s="110">
        <f>G53-J53</f>
        <v>0</v>
      </c>
      <c r="L53" s="169"/>
      <c r="M53" s="170">
        <f t="shared" si="1"/>
        <v>0</v>
      </c>
      <c r="N53" s="171"/>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row>
    <row r="54" spans="2:15" s="61" customFormat="1" ht="226.5" customHeight="1">
      <c r="B54" s="197">
        <v>26</v>
      </c>
      <c r="C54" s="198" t="s">
        <v>135</v>
      </c>
      <c r="D54" s="198" t="s">
        <v>343</v>
      </c>
      <c r="E54" s="107" t="s">
        <v>266</v>
      </c>
      <c r="F54" s="198" t="s">
        <v>61</v>
      </c>
      <c r="G54" s="110">
        <v>1600000</v>
      </c>
      <c r="J54" s="110">
        <v>1600000</v>
      </c>
      <c r="K54" s="110">
        <f>G54-J54</f>
        <v>0</v>
      </c>
      <c r="L54" s="110">
        <v>1600000</v>
      </c>
      <c r="M54" s="110">
        <f t="shared" si="1"/>
        <v>0</v>
      </c>
      <c r="N54" s="138" t="s">
        <v>286</v>
      </c>
      <c r="O54" s="104"/>
    </row>
    <row r="55" spans="2:121" ht="63.75" customHeight="1" hidden="1">
      <c r="B55" s="172">
        <v>20</v>
      </c>
      <c r="C55" s="173"/>
      <c r="D55" s="174" t="s">
        <v>93</v>
      </c>
      <c r="E55" s="167"/>
      <c r="F55" s="167"/>
      <c r="G55" s="175"/>
      <c r="H55" s="175"/>
      <c r="I55" s="175"/>
      <c r="J55" s="175"/>
      <c r="K55" s="175"/>
      <c r="L55" s="175"/>
      <c r="M55" s="176">
        <f t="shared" si="1"/>
        <v>0</v>
      </c>
      <c r="N55" s="167"/>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row>
    <row r="56" spans="2:121" ht="131.25" customHeight="1">
      <c r="B56" s="197">
        <v>27</v>
      </c>
      <c r="C56" s="210" t="s">
        <v>249</v>
      </c>
      <c r="D56" s="198" t="s">
        <v>352</v>
      </c>
      <c r="E56" s="107" t="s">
        <v>163</v>
      </c>
      <c r="F56" s="198" t="s">
        <v>61</v>
      </c>
      <c r="G56" s="110">
        <v>25720</v>
      </c>
      <c r="H56" s="109"/>
      <c r="I56" s="110"/>
      <c r="J56" s="110">
        <v>25720</v>
      </c>
      <c r="K56" s="110">
        <f aca="true" t="shared" si="4" ref="K56:K64">G56-J56</f>
        <v>0</v>
      </c>
      <c r="L56" s="110">
        <v>24100</v>
      </c>
      <c r="M56" s="110">
        <f t="shared" si="1"/>
        <v>1620</v>
      </c>
      <c r="N56" s="198" t="s">
        <v>237</v>
      </c>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row>
    <row r="57" spans="2:121" ht="48" customHeight="1" hidden="1">
      <c r="B57" s="197"/>
      <c r="C57" s="138"/>
      <c r="D57" s="198"/>
      <c r="E57" s="107"/>
      <c r="F57" s="198"/>
      <c r="G57" s="110"/>
      <c r="H57" s="109"/>
      <c r="I57" s="110"/>
      <c r="J57" s="110"/>
      <c r="K57" s="110"/>
      <c r="L57" s="110"/>
      <c r="M57" s="110"/>
      <c r="N57" s="198"/>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row>
    <row r="58" spans="2:121" ht="156" customHeight="1">
      <c r="B58" s="197">
        <v>28</v>
      </c>
      <c r="C58" s="198" t="s">
        <v>115</v>
      </c>
      <c r="D58" s="198" t="s">
        <v>367</v>
      </c>
      <c r="E58" s="211" t="s">
        <v>165</v>
      </c>
      <c r="F58" s="198" t="s">
        <v>61</v>
      </c>
      <c r="G58" s="110">
        <v>1403600</v>
      </c>
      <c r="H58" s="109"/>
      <c r="I58" s="110"/>
      <c r="J58" s="110">
        <v>450000</v>
      </c>
      <c r="K58" s="110">
        <f t="shared" si="4"/>
        <v>953600</v>
      </c>
      <c r="L58" s="110">
        <v>342975</v>
      </c>
      <c r="M58" s="110">
        <f t="shared" si="1"/>
        <v>107025</v>
      </c>
      <c r="N58" s="198" t="s">
        <v>259</v>
      </c>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row>
    <row r="59" spans="2:121" ht="144.75" customHeight="1">
      <c r="B59" s="197">
        <v>29</v>
      </c>
      <c r="C59" s="198" t="s">
        <v>114</v>
      </c>
      <c r="D59" s="198" t="s">
        <v>351</v>
      </c>
      <c r="E59" s="107" t="s">
        <v>166</v>
      </c>
      <c r="F59" s="198" t="s">
        <v>61</v>
      </c>
      <c r="G59" s="110">
        <v>4000000</v>
      </c>
      <c r="H59" s="109"/>
      <c r="I59" s="110"/>
      <c r="J59" s="110">
        <v>2887900</v>
      </c>
      <c r="K59" s="110">
        <f t="shared" si="4"/>
        <v>1112100</v>
      </c>
      <c r="L59" s="110">
        <v>2768453</v>
      </c>
      <c r="M59" s="110">
        <f t="shared" si="1"/>
        <v>119447</v>
      </c>
      <c r="N59" s="200" t="s">
        <v>238</v>
      </c>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row>
    <row r="60" spans="2:121" ht="58.5" customHeight="1" hidden="1" thickBot="1">
      <c r="B60" s="91">
        <v>24</v>
      </c>
      <c r="C60" s="177" t="s">
        <v>113</v>
      </c>
      <c r="D60" s="87" t="s">
        <v>93</v>
      </c>
      <c r="E60" s="178"/>
      <c r="F60" s="92"/>
      <c r="G60" s="93"/>
      <c r="H60" s="94"/>
      <c r="I60" s="93"/>
      <c r="J60" s="93"/>
      <c r="K60" s="93">
        <f t="shared" si="4"/>
        <v>0</v>
      </c>
      <c r="L60" s="93"/>
      <c r="M60" s="110">
        <f t="shared" si="1"/>
        <v>0</v>
      </c>
      <c r="N60" s="75"/>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row>
    <row r="61" spans="2:121" ht="114.75" customHeight="1">
      <c r="B61" s="197">
        <v>30</v>
      </c>
      <c r="C61" s="212" t="s">
        <v>197</v>
      </c>
      <c r="D61" s="198" t="s">
        <v>344</v>
      </c>
      <c r="E61" s="107" t="s">
        <v>167</v>
      </c>
      <c r="F61" s="198" t="s">
        <v>61</v>
      </c>
      <c r="G61" s="110">
        <v>370000</v>
      </c>
      <c r="H61" s="109"/>
      <c r="I61" s="110"/>
      <c r="J61" s="110"/>
      <c r="K61" s="110">
        <f>G61-J61</f>
        <v>370000</v>
      </c>
      <c r="L61" s="110"/>
      <c r="M61" s="110">
        <f t="shared" si="1"/>
        <v>0</v>
      </c>
      <c r="N61" s="61"/>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row>
    <row r="62" spans="2:121" ht="156" customHeight="1">
      <c r="B62" s="197">
        <v>31</v>
      </c>
      <c r="C62" s="198" t="s">
        <v>115</v>
      </c>
      <c r="D62" s="198" t="s">
        <v>367</v>
      </c>
      <c r="E62" s="213" t="s">
        <v>211</v>
      </c>
      <c r="F62" s="214" t="s">
        <v>61</v>
      </c>
      <c r="G62" s="176">
        <v>15700000</v>
      </c>
      <c r="H62" s="198"/>
      <c r="I62" s="198"/>
      <c r="J62" s="110">
        <v>14430000</v>
      </c>
      <c r="K62" s="110">
        <f t="shared" si="4"/>
        <v>1270000</v>
      </c>
      <c r="L62" s="110">
        <v>12090746</v>
      </c>
      <c r="M62" s="110">
        <f t="shared" si="1"/>
        <v>2339254</v>
      </c>
      <c r="N62" s="198" t="s">
        <v>392</v>
      </c>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row>
    <row r="63" spans="2:121" ht="132" customHeight="1" hidden="1" thickBot="1">
      <c r="B63" s="92"/>
      <c r="C63" s="90"/>
      <c r="D63" s="87"/>
      <c r="E63" s="178"/>
      <c r="F63" s="92"/>
      <c r="G63" s="93"/>
      <c r="H63" s="76"/>
      <c r="I63" s="76"/>
      <c r="J63" s="76"/>
      <c r="K63" s="93">
        <f t="shared" si="4"/>
        <v>0</v>
      </c>
      <c r="L63" s="93"/>
      <c r="M63" s="110">
        <f t="shared" si="1"/>
        <v>0</v>
      </c>
      <c r="N63" s="75"/>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row>
    <row r="64" spans="2:121" s="81" customFormat="1" ht="160.5" customHeight="1">
      <c r="B64" s="154">
        <v>32</v>
      </c>
      <c r="C64" s="154" t="s">
        <v>137</v>
      </c>
      <c r="D64" s="154" t="s">
        <v>359</v>
      </c>
      <c r="E64" s="207" t="s">
        <v>169</v>
      </c>
      <c r="F64" s="154" t="s">
        <v>61</v>
      </c>
      <c r="G64" s="130">
        <v>55000</v>
      </c>
      <c r="H64" s="130"/>
      <c r="I64" s="130"/>
      <c r="J64" s="130">
        <v>54500</v>
      </c>
      <c r="K64" s="130">
        <f t="shared" si="4"/>
        <v>500</v>
      </c>
      <c r="L64" s="130"/>
      <c r="M64" s="110">
        <f t="shared" si="1"/>
        <v>54500</v>
      </c>
      <c r="N64" s="215"/>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c r="CM64" s="147"/>
      <c r="CN64" s="147"/>
      <c r="CO64" s="147"/>
      <c r="CP64" s="147"/>
      <c r="CQ64" s="147"/>
      <c r="CR64" s="147"/>
      <c r="CS64" s="147"/>
      <c r="CT64" s="147"/>
      <c r="CU64" s="147"/>
      <c r="CV64" s="147"/>
      <c r="CW64" s="147"/>
      <c r="CX64" s="147"/>
      <c r="CY64" s="147"/>
      <c r="CZ64" s="147"/>
      <c r="DA64" s="147"/>
      <c r="DB64" s="147"/>
      <c r="DC64" s="147"/>
      <c r="DD64" s="147"/>
      <c r="DE64" s="147"/>
      <c r="DF64" s="147"/>
      <c r="DG64" s="147"/>
      <c r="DH64" s="147"/>
      <c r="DI64" s="147"/>
      <c r="DJ64" s="147"/>
      <c r="DK64" s="147"/>
      <c r="DL64" s="147"/>
      <c r="DM64" s="147"/>
      <c r="DN64" s="147"/>
      <c r="DO64" s="147"/>
      <c r="DP64" s="147"/>
      <c r="DQ64" s="147"/>
    </row>
    <row r="65" spans="2:121" ht="75" customHeight="1" hidden="1" thickBot="1">
      <c r="B65" s="92">
        <v>26</v>
      </c>
      <c r="C65" s="75"/>
      <c r="D65" s="75"/>
      <c r="E65" s="75"/>
      <c r="F65" s="75"/>
      <c r="G65" s="75"/>
      <c r="H65" s="75"/>
      <c r="I65" s="75"/>
      <c r="J65" s="75"/>
      <c r="K65" s="93"/>
      <c r="L65" s="93"/>
      <c r="M65" s="110">
        <f t="shared" si="1"/>
        <v>0</v>
      </c>
      <c r="N65" s="75"/>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row>
    <row r="66" spans="2:121" ht="25.5" customHeight="1" hidden="1">
      <c r="B66" s="75"/>
      <c r="C66" s="75"/>
      <c r="D66" s="75"/>
      <c r="E66" s="75"/>
      <c r="F66" s="75"/>
      <c r="G66" s="76"/>
      <c r="H66" s="76"/>
      <c r="I66" s="76"/>
      <c r="J66" s="76"/>
      <c r="K66" s="76"/>
      <c r="L66" s="76"/>
      <c r="M66" s="110">
        <f t="shared" si="1"/>
        <v>0</v>
      </c>
      <c r="N66" s="75"/>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row>
    <row r="67" spans="2:121" ht="25.5" customHeight="1" hidden="1" thickBot="1">
      <c r="B67" s="75"/>
      <c r="C67" s="75"/>
      <c r="D67" s="75"/>
      <c r="E67" s="75"/>
      <c r="F67" s="75"/>
      <c r="G67" s="76"/>
      <c r="H67" s="76"/>
      <c r="I67" s="76"/>
      <c r="J67" s="76"/>
      <c r="K67" s="76"/>
      <c r="L67" s="76"/>
      <c r="M67" s="110">
        <f t="shared" si="1"/>
        <v>0</v>
      </c>
      <c r="N67" s="75"/>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row>
    <row r="68" spans="2:121" ht="32.25" customHeight="1" hidden="1" thickBot="1">
      <c r="B68" s="91">
        <v>30</v>
      </c>
      <c r="C68" s="75"/>
      <c r="D68" s="75"/>
      <c r="E68" s="75"/>
      <c r="F68" s="75"/>
      <c r="G68" s="76"/>
      <c r="H68" s="76"/>
      <c r="I68" s="76"/>
      <c r="J68" s="76"/>
      <c r="K68" s="76"/>
      <c r="L68" s="76"/>
      <c r="M68" s="110">
        <f t="shared" si="1"/>
        <v>0</v>
      </c>
      <c r="N68" s="75"/>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row>
    <row r="69" spans="2:121" ht="26.25" customHeight="1" hidden="1">
      <c r="B69" s="75"/>
      <c r="C69" s="75"/>
      <c r="D69" s="75"/>
      <c r="E69" s="75"/>
      <c r="F69" s="75"/>
      <c r="G69" s="76"/>
      <c r="H69" s="76"/>
      <c r="I69" s="76"/>
      <c r="J69" s="76"/>
      <c r="K69" s="76"/>
      <c r="L69" s="76"/>
      <c r="M69" s="110">
        <f t="shared" si="1"/>
        <v>0</v>
      </c>
      <c r="N69" s="75"/>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row>
    <row r="70" spans="2:121" ht="30" customHeight="1" hidden="1">
      <c r="B70" s="91"/>
      <c r="C70" s="75"/>
      <c r="D70" s="75"/>
      <c r="E70" s="75"/>
      <c r="F70" s="75"/>
      <c r="G70" s="76"/>
      <c r="H70" s="76"/>
      <c r="I70" s="76"/>
      <c r="J70" s="76"/>
      <c r="K70" s="76"/>
      <c r="L70" s="76"/>
      <c r="M70" s="110">
        <f aca="true" t="shared" si="5" ref="M70:M141">J70-L70</f>
        <v>0</v>
      </c>
      <c r="N70" s="75"/>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row>
    <row r="71" spans="2:121" ht="21" customHeight="1" hidden="1">
      <c r="B71" s="75"/>
      <c r="C71" s="75"/>
      <c r="D71" s="75"/>
      <c r="E71" s="75"/>
      <c r="F71" s="75"/>
      <c r="G71" s="76"/>
      <c r="H71" s="76"/>
      <c r="I71" s="76"/>
      <c r="J71" s="76"/>
      <c r="K71" s="76"/>
      <c r="L71" s="76"/>
      <c r="M71" s="110">
        <f t="shared" si="5"/>
        <v>0</v>
      </c>
      <c r="N71" s="75"/>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row>
    <row r="72" spans="2:121" ht="33.75" customHeight="1" hidden="1" thickBot="1">
      <c r="B72" s="91"/>
      <c r="C72" s="75"/>
      <c r="D72" s="75"/>
      <c r="E72" s="75"/>
      <c r="F72" s="75"/>
      <c r="G72" s="76"/>
      <c r="H72" s="76"/>
      <c r="I72" s="76"/>
      <c r="J72" s="76"/>
      <c r="K72" s="76"/>
      <c r="L72" s="76"/>
      <c r="M72" s="110">
        <f t="shared" si="5"/>
        <v>0</v>
      </c>
      <c r="N72" s="75"/>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row>
    <row r="73" spans="2:121" ht="51" customHeight="1" hidden="1">
      <c r="B73" s="91">
        <v>38</v>
      </c>
      <c r="C73" s="75"/>
      <c r="D73" s="87"/>
      <c r="E73" s="75"/>
      <c r="F73" s="75"/>
      <c r="G73" s="93"/>
      <c r="H73" s="76"/>
      <c r="I73" s="76"/>
      <c r="J73" s="76"/>
      <c r="K73" s="76"/>
      <c r="L73" s="76"/>
      <c r="M73" s="110">
        <f t="shared" si="5"/>
        <v>0</v>
      </c>
      <c r="N73" s="75"/>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row>
    <row r="74" spans="2:121" ht="54.75" customHeight="1" hidden="1">
      <c r="B74" s="91">
        <v>27</v>
      </c>
      <c r="C74" s="87"/>
      <c r="D74" s="87"/>
      <c r="E74" s="92"/>
      <c r="F74" s="92"/>
      <c r="G74" s="93"/>
      <c r="H74" s="76"/>
      <c r="I74" s="76"/>
      <c r="J74" s="89"/>
      <c r="K74" s="93"/>
      <c r="L74" s="93"/>
      <c r="M74" s="110">
        <f t="shared" si="5"/>
        <v>0</v>
      </c>
      <c r="N74" s="75"/>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row>
    <row r="75" spans="2:121" ht="146.25" customHeight="1">
      <c r="B75" s="197">
        <v>33</v>
      </c>
      <c r="C75" s="198" t="s">
        <v>103</v>
      </c>
      <c r="D75" s="198" t="s">
        <v>353</v>
      </c>
      <c r="E75" s="206" t="s">
        <v>170</v>
      </c>
      <c r="F75" s="198" t="s">
        <v>61</v>
      </c>
      <c r="G75" s="110">
        <v>1000000</v>
      </c>
      <c r="H75" s="110"/>
      <c r="I75" s="110"/>
      <c r="J75" s="110"/>
      <c r="K75" s="110">
        <f>G75-J75</f>
        <v>1000000</v>
      </c>
      <c r="L75" s="110"/>
      <c r="M75" s="110">
        <f t="shared" si="5"/>
        <v>0</v>
      </c>
      <c r="N75" s="198"/>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row>
    <row r="76" spans="2:121" ht="88.5" customHeight="1" hidden="1">
      <c r="B76" s="179">
        <v>30</v>
      </c>
      <c r="C76" s="66"/>
      <c r="E76" s="66"/>
      <c r="F76" s="66"/>
      <c r="G76" s="66"/>
      <c r="H76" s="66"/>
      <c r="I76" s="66"/>
      <c r="J76" s="66"/>
      <c r="K76" s="180">
        <f>G28-J28</f>
        <v>0</v>
      </c>
      <c r="L76" s="180"/>
      <c r="M76" s="110">
        <f t="shared" si="5"/>
        <v>0</v>
      </c>
      <c r="N76" s="181"/>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row>
    <row r="77" spans="2:121" ht="270.75" customHeight="1">
      <c r="B77" s="197">
        <v>34</v>
      </c>
      <c r="C77" s="198" t="s">
        <v>140</v>
      </c>
      <c r="D77" s="198" t="s">
        <v>330</v>
      </c>
      <c r="E77" s="206" t="s">
        <v>164</v>
      </c>
      <c r="F77" s="198" t="s">
        <v>61</v>
      </c>
      <c r="G77" s="110">
        <v>300000</v>
      </c>
      <c r="H77" s="110"/>
      <c r="I77" s="110"/>
      <c r="J77" s="110">
        <v>124200</v>
      </c>
      <c r="K77" s="110">
        <f aca="true" t="shared" si="6" ref="K77:K86">G77-J77</f>
        <v>175800</v>
      </c>
      <c r="L77" s="110">
        <v>73497</v>
      </c>
      <c r="M77" s="110">
        <f t="shared" si="5"/>
        <v>50703</v>
      </c>
      <c r="N77" s="198" t="s">
        <v>389</v>
      </c>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row>
    <row r="78" spans="2:121" ht="159" customHeight="1">
      <c r="B78" s="197">
        <v>35</v>
      </c>
      <c r="C78" s="138" t="s">
        <v>220</v>
      </c>
      <c r="D78" s="198" t="s">
        <v>368</v>
      </c>
      <c r="E78" s="107" t="s">
        <v>164</v>
      </c>
      <c r="F78" s="198" t="s">
        <v>61</v>
      </c>
      <c r="G78" s="110">
        <v>1505000</v>
      </c>
      <c r="H78" s="109"/>
      <c r="I78" s="110"/>
      <c r="J78" s="110">
        <v>893000</v>
      </c>
      <c r="K78" s="110">
        <f t="shared" si="6"/>
        <v>612000</v>
      </c>
      <c r="L78" s="110">
        <v>892040</v>
      </c>
      <c r="M78" s="110">
        <f t="shared" si="5"/>
        <v>960</v>
      </c>
      <c r="N78" s="198" t="s">
        <v>278</v>
      </c>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row>
    <row r="79" spans="2:121" ht="148.5" customHeight="1">
      <c r="B79" s="197">
        <v>36</v>
      </c>
      <c r="C79" s="216" t="s">
        <v>221</v>
      </c>
      <c r="D79" s="198" t="s">
        <v>369</v>
      </c>
      <c r="E79" s="206" t="s">
        <v>164</v>
      </c>
      <c r="F79" s="198" t="s">
        <v>61</v>
      </c>
      <c r="G79" s="130">
        <v>4015000</v>
      </c>
      <c r="H79" s="110"/>
      <c r="I79" s="110"/>
      <c r="J79" s="110">
        <v>1392680</v>
      </c>
      <c r="K79" s="110">
        <f t="shared" si="6"/>
        <v>2622320</v>
      </c>
      <c r="L79" s="110">
        <v>1392657</v>
      </c>
      <c r="M79" s="110">
        <f t="shared" si="5"/>
        <v>23</v>
      </c>
      <c r="N79" s="198" t="s">
        <v>287</v>
      </c>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row>
    <row r="80" spans="2:121" ht="102" customHeight="1">
      <c r="B80" s="287">
        <v>37</v>
      </c>
      <c r="C80" s="290" t="s">
        <v>210</v>
      </c>
      <c r="D80" s="290" t="s">
        <v>358</v>
      </c>
      <c r="E80" s="206" t="s">
        <v>212</v>
      </c>
      <c r="F80" s="288" t="s">
        <v>246</v>
      </c>
      <c r="G80" s="110">
        <v>153672</v>
      </c>
      <c r="H80" s="110"/>
      <c r="I80" s="110"/>
      <c r="J80" s="110">
        <v>6000</v>
      </c>
      <c r="K80" s="110">
        <f t="shared" si="6"/>
        <v>147672</v>
      </c>
      <c r="L80" s="110">
        <v>5528</v>
      </c>
      <c r="M80" s="110">
        <f t="shared" si="5"/>
        <v>472</v>
      </c>
      <c r="N80" s="198" t="s">
        <v>258</v>
      </c>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row>
    <row r="81" spans="2:121" s="73" customFormat="1" ht="133.5" customHeight="1">
      <c r="B81" s="289"/>
      <c r="C81" s="289"/>
      <c r="D81" s="289"/>
      <c r="E81" s="217" t="s">
        <v>245</v>
      </c>
      <c r="F81" s="289"/>
      <c r="G81" s="80">
        <v>541118</v>
      </c>
      <c r="H81" s="80"/>
      <c r="I81" s="80"/>
      <c r="J81" s="80">
        <v>532031</v>
      </c>
      <c r="K81" s="110">
        <f t="shared" si="6"/>
        <v>9087</v>
      </c>
      <c r="L81" s="80">
        <v>521706</v>
      </c>
      <c r="M81" s="110">
        <f t="shared" si="5"/>
        <v>10325</v>
      </c>
      <c r="N81" s="191" t="s">
        <v>247</v>
      </c>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row>
    <row r="82" spans="2:121" ht="51.75" customHeight="1">
      <c r="B82" s="289"/>
      <c r="C82" s="289"/>
      <c r="D82" s="289"/>
      <c r="E82" s="206" t="s">
        <v>212</v>
      </c>
      <c r="F82" s="289"/>
      <c r="G82" s="110">
        <v>4904</v>
      </c>
      <c r="H82" s="110"/>
      <c r="I82" s="110"/>
      <c r="J82" s="110"/>
      <c r="K82" s="110">
        <f t="shared" si="6"/>
        <v>4904</v>
      </c>
      <c r="L82" s="110"/>
      <c r="M82" s="110">
        <f t="shared" si="5"/>
        <v>0</v>
      </c>
      <c r="N82" s="214"/>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row>
    <row r="83" spans="2:121" s="73" customFormat="1" ht="54" customHeight="1">
      <c r="B83" s="286"/>
      <c r="C83" s="286"/>
      <c r="D83" s="286"/>
      <c r="E83" s="217" t="s">
        <v>245</v>
      </c>
      <c r="F83" s="286"/>
      <c r="G83" s="80">
        <v>3270</v>
      </c>
      <c r="H83" s="80"/>
      <c r="I83" s="80"/>
      <c r="J83" s="80"/>
      <c r="K83" s="110">
        <f t="shared" si="6"/>
        <v>3270</v>
      </c>
      <c r="L83" s="80"/>
      <c r="M83" s="110">
        <f t="shared" si="5"/>
        <v>0</v>
      </c>
      <c r="N83" s="74"/>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row>
    <row r="84" spans="2:121" s="73" customFormat="1" ht="153.75" customHeight="1">
      <c r="B84" s="197">
        <v>38</v>
      </c>
      <c r="C84" s="216" t="s">
        <v>183</v>
      </c>
      <c r="D84" s="198" t="s">
        <v>363</v>
      </c>
      <c r="E84" s="107" t="s">
        <v>168</v>
      </c>
      <c r="F84" s="198" t="s">
        <v>61</v>
      </c>
      <c r="G84" s="110">
        <v>236500</v>
      </c>
      <c r="H84" s="109"/>
      <c r="I84" s="110"/>
      <c r="J84" s="110">
        <v>109400</v>
      </c>
      <c r="K84" s="110">
        <f t="shared" si="6"/>
        <v>127100</v>
      </c>
      <c r="L84" s="110">
        <v>100000</v>
      </c>
      <c r="M84" s="110">
        <f t="shared" si="5"/>
        <v>9400</v>
      </c>
      <c r="N84" s="218" t="s">
        <v>328</v>
      </c>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row>
    <row r="85" spans="2:121" ht="126" customHeight="1">
      <c r="B85" s="197">
        <v>39</v>
      </c>
      <c r="C85" s="198" t="s">
        <v>67</v>
      </c>
      <c r="D85" s="198" t="s">
        <v>342</v>
      </c>
      <c r="E85" s="107" t="s">
        <v>162</v>
      </c>
      <c r="F85" s="198" t="s">
        <v>61</v>
      </c>
      <c r="G85" s="110">
        <v>50000</v>
      </c>
      <c r="H85" s="109"/>
      <c r="I85" s="110"/>
      <c r="J85" s="110"/>
      <c r="K85" s="110">
        <f>G85-J85</f>
        <v>50000</v>
      </c>
      <c r="L85" s="110"/>
      <c r="M85" s="110">
        <f>J85-L85</f>
        <v>0</v>
      </c>
      <c r="N85" s="198"/>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row>
    <row r="86" spans="2:121" ht="55.5" customHeight="1">
      <c r="B86" s="219"/>
      <c r="C86" s="220" t="s">
        <v>86</v>
      </c>
      <c r="D86" s="221" t="s">
        <v>192</v>
      </c>
      <c r="E86" s="221" t="s">
        <v>192</v>
      </c>
      <c r="F86" s="221" t="s">
        <v>192</v>
      </c>
      <c r="G86" s="222">
        <f>SUM(G4:G85)-G11-G12-G13-G14-G15-G16-G17</f>
        <v>135665209</v>
      </c>
      <c r="H86" s="223"/>
      <c r="I86" s="222">
        <f>SUM(I10:I69)</f>
        <v>0</v>
      </c>
      <c r="J86" s="222">
        <f>SUM(J4:J85)-J11-J12-J13-J14-J15-J16-J17-J81</f>
        <v>84684570</v>
      </c>
      <c r="K86" s="222">
        <f t="shared" si="6"/>
        <v>50980639</v>
      </c>
      <c r="L86" s="222">
        <f>SUM(L4:L85)-L11-L12-L13-L14-L15-L16-L17-L81</f>
        <v>70027669</v>
      </c>
      <c r="M86" s="222">
        <f t="shared" si="5"/>
        <v>14656901</v>
      </c>
      <c r="N86" s="221" t="s">
        <v>192</v>
      </c>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row>
    <row r="87" spans="2:121" ht="51" customHeight="1">
      <c r="B87" s="271" t="s">
        <v>62</v>
      </c>
      <c r="C87" s="271"/>
      <c r="D87" s="271"/>
      <c r="E87" s="271"/>
      <c r="F87" s="271"/>
      <c r="G87" s="271"/>
      <c r="H87" s="272"/>
      <c r="I87" s="272"/>
      <c r="J87" s="272"/>
      <c r="K87" s="272"/>
      <c r="L87" s="123"/>
      <c r="M87" s="123"/>
      <c r="N87" s="61"/>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row>
    <row r="88" spans="2:121" ht="128.25" customHeight="1">
      <c r="B88" s="197">
        <v>1</v>
      </c>
      <c r="C88" s="198" t="s">
        <v>121</v>
      </c>
      <c r="D88" s="108" t="s">
        <v>378</v>
      </c>
      <c r="E88" s="107" t="s">
        <v>145</v>
      </c>
      <c r="F88" s="108" t="s">
        <v>62</v>
      </c>
      <c r="G88" s="110">
        <v>130000</v>
      </c>
      <c r="H88" s="109"/>
      <c r="I88" s="110"/>
      <c r="J88" s="110">
        <v>60564</v>
      </c>
      <c r="K88" s="110">
        <f>G88-J88</f>
        <v>69436</v>
      </c>
      <c r="L88" s="110">
        <v>51049</v>
      </c>
      <c r="M88" s="110">
        <f t="shared" si="5"/>
        <v>9515</v>
      </c>
      <c r="N88" s="198" t="s">
        <v>393</v>
      </c>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row>
    <row r="89" spans="2:121" s="68" customFormat="1" ht="84" customHeight="1">
      <c r="B89" s="279">
        <v>2</v>
      </c>
      <c r="C89" s="281" t="s">
        <v>200</v>
      </c>
      <c r="D89" s="268" t="s">
        <v>324</v>
      </c>
      <c r="E89" s="96" t="s">
        <v>198</v>
      </c>
      <c r="F89" s="105" t="s">
        <v>62</v>
      </c>
      <c r="G89" s="106">
        <f>G90+G91+G92+G93+G94+G95+G96+G97+G98+G99+G100+G101+G102</f>
        <v>24191500</v>
      </c>
      <c r="H89" s="98"/>
      <c r="I89" s="99"/>
      <c r="J89" s="106">
        <f>J90+J91+J92+J93+J94+J95+J96+J97+J98+J99+J100+J101+J102</f>
        <v>9227242</v>
      </c>
      <c r="K89" s="99">
        <f>G89-J89</f>
        <v>14964258</v>
      </c>
      <c r="L89" s="99">
        <f>L90+L91+L92+L93+L94+L95+L96+L97+L98+L99+L100+L101+L102</f>
        <v>8373219</v>
      </c>
      <c r="M89" s="125">
        <f t="shared" si="5"/>
        <v>854023</v>
      </c>
      <c r="N89" s="97">
        <v>7581570</v>
      </c>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row>
    <row r="90" spans="2:121" s="68" customFormat="1" ht="53.25" customHeight="1">
      <c r="B90" s="279"/>
      <c r="C90" s="281"/>
      <c r="D90" s="268"/>
      <c r="E90" s="193" t="s">
        <v>209</v>
      </c>
      <c r="F90" s="191" t="s">
        <v>62</v>
      </c>
      <c r="G90" s="224">
        <v>30000</v>
      </c>
      <c r="H90" s="103"/>
      <c r="I90" s="102"/>
      <c r="J90" s="225">
        <v>9728</v>
      </c>
      <c r="K90" s="80">
        <f aca="true" t="shared" si="7" ref="K90:K102">G90-J90</f>
        <v>20272</v>
      </c>
      <c r="L90" s="80">
        <v>6828</v>
      </c>
      <c r="M90" s="110">
        <f t="shared" si="5"/>
        <v>2900</v>
      </c>
      <c r="N90" s="198" t="s">
        <v>257</v>
      </c>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row>
    <row r="91" spans="2:121" s="73" customFormat="1" ht="222.75" customHeight="1">
      <c r="B91" s="280"/>
      <c r="C91" s="281"/>
      <c r="D91" s="267"/>
      <c r="E91" s="193" t="s">
        <v>172</v>
      </c>
      <c r="F91" s="191" t="s">
        <v>62</v>
      </c>
      <c r="G91" s="80">
        <v>3943600</v>
      </c>
      <c r="H91" s="101"/>
      <c r="I91" s="80"/>
      <c r="J91" s="80">
        <v>608730</v>
      </c>
      <c r="K91" s="80">
        <f t="shared" si="7"/>
        <v>3334870</v>
      </c>
      <c r="L91" s="80">
        <v>594620</v>
      </c>
      <c r="M91" s="110">
        <f t="shared" si="5"/>
        <v>14110</v>
      </c>
      <c r="N91" s="74" t="s">
        <v>383</v>
      </c>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row>
    <row r="92" spans="2:121" s="73" customFormat="1" ht="210" customHeight="1">
      <c r="B92" s="280"/>
      <c r="C92" s="281"/>
      <c r="D92" s="267"/>
      <c r="E92" s="193" t="s">
        <v>173</v>
      </c>
      <c r="F92" s="191" t="s">
        <v>62</v>
      </c>
      <c r="G92" s="80">
        <v>15751400</v>
      </c>
      <c r="H92" s="101"/>
      <c r="I92" s="80"/>
      <c r="J92" s="80">
        <v>5775273</v>
      </c>
      <c r="K92" s="80">
        <f t="shared" si="7"/>
        <v>9976127</v>
      </c>
      <c r="L92" s="80">
        <v>5472079</v>
      </c>
      <c r="M92" s="110">
        <f t="shared" si="5"/>
        <v>303194</v>
      </c>
      <c r="N92" s="74" t="s">
        <v>384</v>
      </c>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row>
    <row r="93" spans="2:121" s="73" customFormat="1" ht="134.25" customHeight="1">
      <c r="B93" s="280"/>
      <c r="C93" s="281"/>
      <c r="D93" s="267"/>
      <c r="E93" s="193" t="s">
        <v>174</v>
      </c>
      <c r="F93" s="191" t="s">
        <v>62</v>
      </c>
      <c r="G93" s="80">
        <v>658700</v>
      </c>
      <c r="H93" s="101"/>
      <c r="I93" s="80"/>
      <c r="J93" s="80">
        <v>128000</v>
      </c>
      <c r="K93" s="80">
        <f t="shared" si="7"/>
        <v>530700</v>
      </c>
      <c r="L93" s="80">
        <v>126638</v>
      </c>
      <c r="M93" s="110">
        <f t="shared" si="5"/>
        <v>1362</v>
      </c>
      <c r="N93" s="74" t="s">
        <v>385</v>
      </c>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row>
    <row r="94" spans="2:121" s="73" customFormat="1" ht="144.75" customHeight="1">
      <c r="B94" s="280"/>
      <c r="C94" s="281"/>
      <c r="D94" s="267"/>
      <c r="E94" s="193" t="s">
        <v>175</v>
      </c>
      <c r="F94" s="191" t="s">
        <v>62</v>
      </c>
      <c r="G94" s="80">
        <v>1283300</v>
      </c>
      <c r="H94" s="101"/>
      <c r="I94" s="80"/>
      <c r="J94" s="80">
        <v>964694</v>
      </c>
      <c r="K94" s="80">
        <f t="shared" si="7"/>
        <v>318606</v>
      </c>
      <c r="L94" s="80">
        <v>872012</v>
      </c>
      <c r="M94" s="110">
        <f t="shared" si="5"/>
        <v>92682</v>
      </c>
      <c r="N94" s="74" t="s">
        <v>386</v>
      </c>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row>
    <row r="95" spans="2:121" s="73" customFormat="1" ht="88.5" customHeight="1">
      <c r="B95" s="280"/>
      <c r="C95" s="281"/>
      <c r="D95" s="267"/>
      <c r="E95" s="193" t="s">
        <v>203</v>
      </c>
      <c r="F95" s="191" t="s">
        <v>62</v>
      </c>
      <c r="G95" s="80">
        <v>18100</v>
      </c>
      <c r="H95" s="101"/>
      <c r="I95" s="80"/>
      <c r="J95" s="80">
        <v>12670</v>
      </c>
      <c r="K95" s="80">
        <f t="shared" si="7"/>
        <v>5430</v>
      </c>
      <c r="L95" s="80">
        <v>12670</v>
      </c>
      <c r="M95" s="110">
        <f t="shared" si="5"/>
        <v>0</v>
      </c>
      <c r="N95" s="74" t="s">
        <v>248</v>
      </c>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row>
    <row r="96" spans="2:121" s="73" customFormat="1" ht="136.5" customHeight="1">
      <c r="B96" s="280"/>
      <c r="C96" s="281"/>
      <c r="D96" s="267"/>
      <c r="E96" s="193" t="s">
        <v>176</v>
      </c>
      <c r="F96" s="191" t="s">
        <v>62</v>
      </c>
      <c r="G96" s="80">
        <v>372000</v>
      </c>
      <c r="H96" s="101"/>
      <c r="I96" s="80"/>
      <c r="J96" s="80">
        <v>69450</v>
      </c>
      <c r="K96" s="80">
        <f t="shared" si="7"/>
        <v>302550</v>
      </c>
      <c r="L96" s="80">
        <v>66143</v>
      </c>
      <c r="M96" s="110">
        <f>J96-L96</f>
        <v>3307</v>
      </c>
      <c r="N96" s="74" t="s">
        <v>387</v>
      </c>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row>
    <row r="97" spans="2:121" s="73" customFormat="1" ht="89.25" customHeight="1">
      <c r="B97" s="280"/>
      <c r="C97" s="281"/>
      <c r="D97" s="267"/>
      <c r="E97" s="193" t="s">
        <v>177</v>
      </c>
      <c r="F97" s="191" t="s">
        <v>62</v>
      </c>
      <c r="G97" s="80">
        <v>170500</v>
      </c>
      <c r="H97" s="101"/>
      <c r="I97" s="80"/>
      <c r="J97" s="80">
        <v>43050</v>
      </c>
      <c r="K97" s="80">
        <f t="shared" si="7"/>
        <v>127450</v>
      </c>
      <c r="L97" s="80">
        <v>42470</v>
      </c>
      <c r="M97" s="110">
        <f t="shared" si="5"/>
        <v>580</v>
      </c>
      <c r="N97" s="74" t="s">
        <v>388</v>
      </c>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row>
    <row r="98" spans="2:121" s="73" customFormat="1" ht="80.25" customHeight="1">
      <c r="B98" s="280"/>
      <c r="C98" s="281"/>
      <c r="D98" s="267"/>
      <c r="E98" s="193" t="s">
        <v>380</v>
      </c>
      <c r="F98" s="191" t="s">
        <v>62</v>
      </c>
      <c r="G98" s="80">
        <v>80000</v>
      </c>
      <c r="H98" s="101"/>
      <c r="I98" s="80"/>
      <c r="J98" s="80">
        <v>9831</v>
      </c>
      <c r="K98" s="80">
        <f t="shared" si="7"/>
        <v>70169</v>
      </c>
      <c r="L98" s="80">
        <v>9831</v>
      </c>
      <c r="M98" s="110">
        <f t="shared" si="5"/>
        <v>0</v>
      </c>
      <c r="N98" s="74" t="s">
        <v>381</v>
      </c>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row>
    <row r="99" spans="2:121" s="73" customFormat="1" ht="17.25" customHeight="1" hidden="1">
      <c r="B99" s="280"/>
      <c r="C99" s="281"/>
      <c r="D99" s="267"/>
      <c r="E99" s="193" t="s">
        <v>208</v>
      </c>
      <c r="F99" s="191" t="s">
        <v>62</v>
      </c>
      <c r="G99" s="80"/>
      <c r="H99" s="101"/>
      <c r="I99" s="80"/>
      <c r="J99" s="80"/>
      <c r="K99" s="80">
        <f t="shared" si="7"/>
        <v>0</v>
      </c>
      <c r="L99" s="80"/>
      <c r="M99" s="110">
        <f t="shared" si="5"/>
        <v>0</v>
      </c>
      <c r="N99" s="74"/>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c r="CD99" s="72"/>
      <c r="CE99" s="72"/>
      <c r="CF99" s="72"/>
      <c r="CG99" s="72"/>
      <c r="CH99" s="72"/>
      <c r="CI99" s="72"/>
      <c r="CJ99" s="72"/>
      <c r="CK99" s="72"/>
      <c r="CL99" s="72"/>
      <c r="CM99" s="72"/>
      <c r="CN99" s="72"/>
      <c r="CO99" s="72"/>
      <c r="CP99" s="72"/>
      <c r="CQ99" s="72"/>
      <c r="CR99" s="72"/>
      <c r="CS99" s="72"/>
      <c r="CT99" s="72"/>
      <c r="CU99" s="72"/>
      <c r="CV99" s="72"/>
      <c r="CW99" s="72"/>
      <c r="CX99" s="72"/>
      <c r="CY99" s="72"/>
      <c r="CZ99" s="72"/>
      <c r="DA99" s="72"/>
      <c r="DB99" s="72"/>
      <c r="DC99" s="72"/>
      <c r="DD99" s="72"/>
      <c r="DE99" s="72"/>
      <c r="DF99" s="72"/>
      <c r="DG99" s="72"/>
      <c r="DH99" s="72"/>
      <c r="DI99" s="72"/>
      <c r="DJ99" s="72"/>
      <c r="DK99" s="72"/>
      <c r="DL99" s="72"/>
      <c r="DM99" s="72"/>
      <c r="DN99" s="72"/>
      <c r="DO99" s="72"/>
      <c r="DP99" s="72"/>
      <c r="DQ99" s="72"/>
    </row>
    <row r="100" spans="2:121" s="73" customFormat="1" ht="192" customHeight="1">
      <c r="B100" s="280"/>
      <c r="C100" s="281"/>
      <c r="D100" s="267"/>
      <c r="E100" s="193" t="s">
        <v>178</v>
      </c>
      <c r="F100" s="191" t="s">
        <v>62</v>
      </c>
      <c r="G100" s="80">
        <v>575500</v>
      </c>
      <c r="H100" s="101"/>
      <c r="I100" s="80"/>
      <c r="J100" s="80">
        <v>497657</v>
      </c>
      <c r="K100" s="80">
        <f t="shared" si="7"/>
        <v>77843</v>
      </c>
      <c r="L100" s="80">
        <v>488165</v>
      </c>
      <c r="M100" s="110">
        <f t="shared" si="5"/>
        <v>9492</v>
      </c>
      <c r="N100" s="74" t="s">
        <v>271</v>
      </c>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c r="CD100" s="72"/>
      <c r="CE100" s="72"/>
      <c r="CF100" s="72"/>
      <c r="CG100" s="72"/>
      <c r="CH100" s="72"/>
      <c r="CI100" s="72"/>
      <c r="CJ100" s="72"/>
      <c r="CK100" s="72"/>
      <c r="CL100" s="72"/>
      <c r="CM100" s="72"/>
      <c r="CN100" s="72"/>
      <c r="CO100" s="72"/>
      <c r="CP100" s="72"/>
      <c r="CQ100" s="72"/>
      <c r="CR100" s="72"/>
      <c r="CS100" s="72"/>
      <c r="CT100" s="72"/>
      <c r="CU100" s="72"/>
      <c r="CV100" s="72"/>
      <c r="CW100" s="72"/>
      <c r="CX100" s="72"/>
      <c r="CY100" s="72"/>
      <c r="CZ100" s="72"/>
      <c r="DA100" s="72"/>
      <c r="DB100" s="72"/>
      <c r="DC100" s="72"/>
      <c r="DD100" s="72"/>
      <c r="DE100" s="72"/>
      <c r="DF100" s="72"/>
      <c r="DG100" s="72"/>
      <c r="DH100" s="72"/>
      <c r="DI100" s="72"/>
      <c r="DJ100" s="72"/>
      <c r="DK100" s="72"/>
      <c r="DL100" s="72"/>
      <c r="DM100" s="72"/>
      <c r="DN100" s="72"/>
      <c r="DO100" s="72"/>
      <c r="DP100" s="72"/>
      <c r="DQ100" s="72"/>
    </row>
    <row r="101" spans="2:121" s="73" customFormat="1" ht="339.75" customHeight="1">
      <c r="B101" s="280"/>
      <c r="C101" s="281"/>
      <c r="D101" s="267"/>
      <c r="E101" s="193" t="s">
        <v>204</v>
      </c>
      <c r="F101" s="191" t="s">
        <v>62</v>
      </c>
      <c r="G101" s="80">
        <v>1108400</v>
      </c>
      <c r="H101" s="101"/>
      <c r="I101" s="80"/>
      <c r="J101" s="80">
        <v>1108159</v>
      </c>
      <c r="K101" s="80">
        <f t="shared" si="7"/>
        <v>241</v>
      </c>
      <c r="L101" s="80">
        <v>681763</v>
      </c>
      <c r="M101" s="110">
        <f t="shared" si="5"/>
        <v>426396</v>
      </c>
      <c r="N101" s="226" t="s">
        <v>382</v>
      </c>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72"/>
      <c r="CD101" s="72"/>
      <c r="CE101" s="72"/>
      <c r="CF101" s="72"/>
      <c r="CG101" s="72"/>
      <c r="CH101" s="72"/>
      <c r="CI101" s="72"/>
      <c r="CJ101" s="72"/>
      <c r="CK101" s="72"/>
      <c r="CL101" s="72"/>
      <c r="CM101" s="72"/>
      <c r="CN101" s="72"/>
      <c r="CO101" s="72"/>
      <c r="CP101" s="72"/>
      <c r="CQ101" s="72"/>
      <c r="CR101" s="72"/>
      <c r="CS101" s="72"/>
      <c r="CT101" s="72"/>
      <c r="CU101" s="72"/>
      <c r="CV101" s="72"/>
      <c r="CW101" s="72"/>
      <c r="CX101" s="72"/>
      <c r="CY101" s="72"/>
      <c r="CZ101" s="72"/>
      <c r="DA101" s="72"/>
      <c r="DB101" s="72"/>
      <c r="DC101" s="72"/>
      <c r="DD101" s="72"/>
      <c r="DE101" s="72"/>
      <c r="DF101" s="72"/>
      <c r="DG101" s="72"/>
      <c r="DH101" s="72"/>
      <c r="DI101" s="72"/>
      <c r="DJ101" s="72"/>
      <c r="DK101" s="72"/>
      <c r="DL101" s="72"/>
      <c r="DM101" s="72"/>
      <c r="DN101" s="72"/>
      <c r="DO101" s="72"/>
      <c r="DP101" s="72"/>
      <c r="DQ101" s="72"/>
    </row>
    <row r="102" spans="1:121" s="61" customFormat="1" ht="46.5" customHeight="1">
      <c r="A102" s="69"/>
      <c r="B102" s="280"/>
      <c r="C102" s="281"/>
      <c r="D102" s="267"/>
      <c r="E102" s="107" t="s">
        <v>147</v>
      </c>
      <c r="F102" s="108" t="s">
        <v>62</v>
      </c>
      <c r="G102" s="110">
        <v>200000</v>
      </c>
      <c r="H102" s="109"/>
      <c r="I102" s="110"/>
      <c r="J102" s="110"/>
      <c r="K102" s="110">
        <f t="shared" si="7"/>
        <v>200000</v>
      </c>
      <c r="L102" s="110"/>
      <c r="M102" s="110">
        <f t="shared" si="5"/>
        <v>0</v>
      </c>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c r="CN102" s="198"/>
      <c r="CO102" s="198"/>
      <c r="CP102" s="198"/>
      <c r="CQ102" s="198"/>
      <c r="CR102" s="198"/>
      <c r="CS102" s="198"/>
      <c r="CT102" s="198"/>
      <c r="CU102" s="198"/>
      <c r="CV102" s="198"/>
      <c r="CW102" s="198"/>
      <c r="CX102" s="198"/>
      <c r="CY102" s="198"/>
      <c r="CZ102" s="198"/>
      <c r="DA102" s="198"/>
      <c r="DB102" s="198"/>
      <c r="DC102" s="198"/>
      <c r="DD102" s="198"/>
      <c r="DE102" s="198"/>
      <c r="DF102" s="198"/>
      <c r="DG102" s="198"/>
      <c r="DH102" s="198"/>
      <c r="DI102" s="198"/>
      <c r="DJ102" s="198"/>
      <c r="DK102" s="198"/>
      <c r="DL102" s="198"/>
      <c r="DM102" s="198"/>
      <c r="DN102" s="198"/>
      <c r="DO102" s="198"/>
      <c r="DP102" s="198"/>
      <c r="DQ102" s="198"/>
    </row>
    <row r="103" spans="2:121" ht="97.5" customHeight="1">
      <c r="B103" s="287">
        <v>3</v>
      </c>
      <c r="C103" s="285" t="s">
        <v>199</v>
      </c>
      <c r="D103" s="290" t="s">
        <v>321</v>
      </c>
      <c r="E103" s="107" t="s">
        <v>72</v>
      </c>
      <c r="F103" s="108" t="s">
        <v>62</v>
      </c>
      <c r="G103" s="110">
        <v>610000</v>
      </c>
      <c r="H103" s="109"/>
      <c r="I103" s="110"/>
      <c r="J103" s="110">
        <v>355350</v>
      </c>
      <c r="K103" s="110">
        <f>G103-J103</f>
        <v>254650</v>
      </c>
      <c r="L103" s="110">
        <v>351724</v>
      </c>
      <c r="M103" s="110">
        <f t="shared" si="5"/>
        <v>3626</v>
      </c>
      <c r="N103" s="198" t="s">
        <v>313</v>
      </c>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c r="DP103" s="59"/>
      <c r="DQ103" s="59"/>
    </row>
    <row r="104" spans="1:121" s="61" customFormat="1" ht="97.5" customHeight="1">
      <c r="A104" s="69"/>
      <c r="B104" s="286"/>
      <c r="C104" s="286"/>
      <c r="D104" s="286"/>
      <c r="E104" s="107" t="s">
        <v>146</v>
      </c>
      <c r="F104" s="108" t="s">
        <v>62</v>
      </c>
      <c r="G104" s="110">
        <v>1260000</v>
      </c>
      <c r="H104" s="109"/>
      <c r="I104" s="110"/>
      <c r="J104" s="110">
        <v>11473</v>
      </c>
      <c r="K104" s="110">
        <f>G104-J104</f>
        <v>1248527</v>
      </c>
      <c r="L104" s="110">
        <v>11472</v>
      </c>
      <c r="M104" s="110">
        <f>J104-L104</f>
        <v>1</v>
      </c>
      <c r="N104" s="198" t="s">
        <v>314</v>
      </c>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row>
    <row r="105" spans="2:121" ht="114" customHeight="1">
      <c r="B105" s="197">
        <v>5</v>
      </c>
      <c r="C105" s="198" t="s">
        <v>87</v>
      </c>
      <c r="D105" s="198" t="s">
        <v>323</v>
      </c>
      <c r="E105" s="107" t="s">
        <v>145</v>
      </c>
      <c r="F105" s="108" t="s">
        <v>62</v>
      </c>
      <c r="G105" s="110">
        <v>31000</v>
      </c>
      <c r="H105" s="109"/>
      <c r="I105" s="110"/>
      <c r="J105" s="110"/>
      <c r="K105" s="110">
        <f>G105-J105</f>
        <v>31000</v>
      </c>
      <c r="L105" s="110"/>
      <c r="M105" s="110">
        <f t="shared" si="5"/>
        <v>0</v>
      </c>
      <c r="N105" s="198"/>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c r="CR105" s="59"/>
      <c r="CS105" s="59"/>
      <c r="CT105" s="59"/>
      <c r="CU105" s="59"/>
      <c r="CV105" s="59"/>
      <c r="CW105" s="59"/>
      <c r="CX105" s="59"/>
      <c r="CY105" s="59"/>
      <c r="CZ105" s="59"/>
      <c r="DA105" s="59"/>
      <c r="DB105" s="59"/>
      <c r="DC105" s="59"/>
      <c r="DD105" s="59"/>
      <c r="DE105" s="59"/>
      <c r="DF105" s="59"/>
      <c r="DG105" s="59"/>
      <c r="DH105" s="59"/>
      <c r="DI105" s="59"/>
      <c r="DJ105" s="59"/>
      <c r="DK105" s="59"/>
      <c r="DL105" s="59"/>
      <c r="DM105" s="59"/>
      <c r="DN105" s="59"/>
      <c r="DO105" s="59"/>
      <c r="DP105" s="59"/>
      <c r="DQ105" s="59"/>
    </row>
    <row r="106" spans="2:121" s="68" customFormat="1" ht="89.25" customHeight="1" hidden="1" thickBot="1">
      <c r="B106" s="275">
        <v>7</v>
      </c>
      <c r="C106" s="276" t="s">
        <v>88</v>
      </c>
      <c r="D106" s="281" t="s">
        <v>171</v>
      </c>
      <c r="E106" s="119" t="s">
        <v>179</v>
      </c>
      <c r="F106" s="84" t="s">
        <v>62</v>
      </c>
      <c r="G106" s="102">
        <f>G107+G108+G109+G110+G111+G113+G112</f>
        <v>0</v>
      </c>
      <c r="H106" s="103"/>
      <c r="I106" s="102"/>
      <c r="J106" s="102">
        <f>J107+J108+J109+J110+J111+J113+J112</f>
        <v>0</v>
      </c>
      <c r="K106" s="102">
        <f>G106-J106</f>
        <v>0</v>
      </c>
      <c r="L106" s="102"/>
      <c r="M106" s="110">
        <f t="shared" si="5"/>
        <v>0</v>
      </c>
      <c r="N106" s="129" t="s">
        <v>192</v>
      </c>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row>
    <row r="107" spans="2:121" ht="29.25" customHeight="1" hidden="1" thickBot="1">
      <c r="B107" s="267"/>
      <c r="C107" s="267"/>
      <c r="D107" s="267"/>
      <c r="E107" s="107" t="s">
        <v>172</v>
      </c>
      <c r="F107" s="108" t="s">
        <v>62</v>
      </c>
      <c r="G107" s="110"/>
      <c r="H107" s="109"/>
      <c r="I107" s="110"/>
      <c r="J107" s="110"/>
      <c r="K107" s="110">
        <f aca="true" t="shared" si="8" ref="K107:K112">G107-J107</f>
        <v>0</v>
      </c>
      <c r="L107" s="110"/>
      <c r="M107" s="110">
        <f t="shared" si="5"/>
        <v>0</v>
      </c>
      <c r="N107" s="128"/>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row>
    <row r="108" spans="2:121" ht="25.5" customHeight="1" hidden="1" thickBot="1">
      <c r="B108" s="267"/>
      <c r="C108" s="267"/>
      <c r="D108" s="267"/>
      <c r="E108" s="107" t="s">
        <v>173</v>
      </c>
      <c r="F108" s="108" t="s">
        <v>62</v>
      </c>
      <c r="G108" s="110"/>
      <c r="H108" s="109"/>
      <c r="I108" s="110"/>
      <c r="J108" s="110"/>
      <c r="K108" s="110">
        <f t="shared" si="8"/>
        <v>0</v>
      </c>
      <c r="L108" s="110"/>
      <c r="M108" s="110">
        <f t="shared" si="5"/>
        <v>0</v>
      </c>
      <c r="N108" s="128"/>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row>
    <row r="109" spans="2:121" ht="36.75" customHeight="1" hidden="1" thickBot="1">
      <c r="B109" s="267"/>
      <c r="C109" s="267"/>
      <c r="D109" s="267"/>
      <c r="E109" s="107" t="s">
        <v>174</v>
      </c>
      <c r="F109" s="108" t="s">
        <v>62</v>
      </c>
      <c r="G109" s="110"/>
      <c r="H109" s="109"/>
      <c r="I109" s="110"/>
      <c r="J109" s="110"/>
      <c r="K109" s="110">
        <f t="shared" si="8"/>
        <v>0</v>
      </c>
      <c r="L109" s="110"/>
      <c r="M109" s="110">
        <f t="shared" si="5"/>
        <v>0</v>
      </c>
      <c r="N109" s="128"/>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row>
    <row r="110" spans="2:121" ht="45.75" customHeight="1" hidden="1" thickBot="1">
      <c r="B110" s="267"/>
      <c r="C110" s="267"/>
      <c r="D110" s="267"/>
      <c r="E110" s="107" t="s">
        <v>175</v>
      </c>
      <c r="F110" s="108" t="s">
        <v>62</v>
      </c>
      <c r="G110" s="110"/>
      <c r="H110" s="109"/>
      <c r="I110" s="110"/>
      <c r="J110" s="110"/>
      <c r="K110" s="110">
        <f t="shared" si="8"/>
        <v>0</v>
      </c>
      <c r="L110" s="110"/>
      <c r="M110" s="110">
        <f t="shared" si="5"/>
        <v>0</v>
      </c>
      <c r="N110" s="128"/>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row>
    <row r="111" spans="2:121" ht="59.25" customHeight="1" hidden="1" thickBot="1">
      <c r="B111" s="267"/>
      <c r="C111" s="267"/>
      <c r="D111" s="267"/>
      <c r="E111" s="107" t="s">
        <v>176</v>
      </c>
      <c r="F111" s="108" t="s">
        <v>62</v>
      </c>
      <c r="G111" s="110"/>
      <c r="H111" s="109"/>
      <c r="I111" s="110"/>
      <c r="J111" s="110"/>
      <c r="K111" s="110">
        <f t="shared" si="8"/>
        <v>0</v>
      </c>
      <c r="L111" s="110"/>
      <c r="M111" s="110">
        <f t="shared" si="5"/>
        <v>0</v>
      </c>
      <c r="N111" s="128"/>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row>
    <row r="112" spans="2:121" ht="51.75" customHeight="1" hidden="1" thickBot="1">
      <c r="B112" s="267"/>
      <c r="C112" s="267"/>
      <c r="D112" s="267"/>
      <c r="E112" s="107" t="s">
        <v>178</v>
      </c>
      <c r="F112" s="108" t="s">
        <v>62</v>
      </c>
      <c r="G112" s="110"/>
      <c r="H112" s="109"/>
      <c r="I112" s="110"/>
      <c r="J112" s="110"/>
      <c r="K112" s="110">
        <f t="shared" si="8"/>
        <v>0</v>
      </c>
      <c r="L112" s="110"/>
      <c r="M112" s="110">
        <f t="shared" si="5"/>
        <v>0</v>
      </c>
      <c r="N112" s="128"/>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row>
    <row r="113" spans="2:121" ht="48" customHeight="1" hidden="1" thickBot="1">
      <c r="B113" s="267"/>
      <c r="C113" s="267"/>
      <c r="D113" s="267"/>
      <c r="E113" s="120" t="s">
        <v>177</v>
      </c>
      <c r="F113" s="108" t="s">
        <v>62</v>
      </c>
      <c r="G113" s="110"/>
      <c r="H113" s="109"/>
      <c r="I113" s="110"/>
      <c r="J113" s="110"/>
      <c r="K113" s="110">
        <f>G113-J113</f>
        <v>0</v>
      </c>
      <c r="L113" s="110"/>
      <c r="M113" s="110">
        <f t="shared" si="5"/>
        <v>0</v>
      </c>
      <c r="N113" s="111"/>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c r="DD113" s="59"/>
      <c r="DE113" s="59"/>
      <c r="DF113" s="59"/>
      <c r="DG113" s="59"/>
      <c r="DH113" s="59"/>
      <c r="DI113" s="59"/>
      <c r="DJ113" s="59"/>
      <c r="DK113" s="59"/>
      <c r="DL113" s="59"/>
      <c r="DM113" s="59"/>
      <c r="DN113" s="59"/>
      <c r="DO113" s="59"/>
      <c r="DP113" s="59"/>
      <c r="DQ113" s="59"/>
    </row>
    <row r="114" spans="2:121" s="81" customFormat="1" ht="153" customHeight="1">
      <c r="B114" s="154">
        <v>6</v>
      </c>
      <c r="C114" s="198" t="s">
        <v>115</v>
      </c>
      <c r="D114" s="198" t="s">
        <v>367</v>
      </c>
      <c r="E114" s="227" t="s">
        <v>207</v>
      </c>
      <c r="F114" s="228" t="s">
        <v>62</v>
      </c>
      <c r="G114" s="130">
        <v>500000</v>
      </c>
      <c r="H114" s="131"/>
      <c r="I114" s="130"/>
      <c r="J114" s="130">
        <v>497512</v>
      </c>
      <c r="K114" s="130">
        <f>G114-J114</f>
        <v>2488</v>
      </c>
      <c r="L114" s="130">
        <v>481161</v>
      </c>
      <c r="M114" s="110">
        <f t="shared" si="5"/>
        <v>16351</v>
      </c>
      <c r="N114" s="229" t="s">
        <v>393</v>
      </c>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182"/>
      <c r="BB114" s="182"/>
      <c r="BC114" s="182"/>
      <c r="BD114" s="182"/>
      <c r="BE114" s="182"/>
      <c r="BF114" s="182"/>
      <c r="BG114" s="182"/>
      <c r="BH114" s="182"/>
      <c r="BI114" s="182"/>
      <c r="BJ114" s="182"/>
      <c r="BK114" s="182"/>
      <c r="BL114" s="182"/>
      <c r="BM114" s="182"/>
      <c r="BN114" s="182"/>
      <c r="BO114" s="182"/>
      <c r="BP114" s="182"/>
      <c r="BQ114" s="182"/>
      <c r="BR114" s="182"/>
      <c r="BS114" s="182"/>
      <c r="BT114" s="182"/>
      <c r="BU114" s="182"/>
      <c r="BV114" s="182"/>
      <c r="BW114" s="182"/>
      <c r="BX114" s="182"/>
      <c r="BY114" s="182"/>
      <c r="BZ114" s="182"/>
      <c r="CA114" s="182"/>
      <c r="CB114" s="182"/>
      <c r="CC114" s="182"/>
      <c r="CD114" s="182"/>
      <c r="CE114" s="182"/>
      <c r="CF114" s="182"/>
      <c r="CG114" s="182"/>
      <c r="CH114" s="182"/>
      <c r="CI114" s="182"/>
      <c r="CJ114" s="182"/>
      <c r="CK114" s="182"/>
      <c r="CL114" s="182"/>
      <c r="CM114" s="182"/>
      <c r="CN114" s="182"/>
      <c r="CO114" s="182"/>
      <c r="CP114" s="182"/>
      <c r="CQ114" s="182"/>
      <c r="CR114" s="182"/>
      <c r="CS114" s="182"/>
      <c r="CT114" s="182"/>
      <c r="CU114" s="182"/>
      <c r="CV114" s="182"/>
      <c r="CW114" s="182"/>
      <c r="CX114" s="182"/>
      <c r="CY114" s="182"/>
      <c r="CZ114" s="182"/>
      <c r="DA114" s="182"/>
      <c r="DB114" s="182"/>
      <c r="DC114" s="182"/>
      <c r="DD114" s="182"/>
      <c r="DE114" s="182"/>
      <c r="DF114" s="182"/>
      <c r="DG114" s="182"/>
      <c r="DH114" s="182"/>
      <c r="DI114" s="182"/>
      <c r="DJ114" s="182"/>
      <c r="DK114" s="182"/>
      <c r="DL114" s="182"/>
      <c r="DM114" s="182"/>
      <c r="DN114" s="182"/>
      <c r="DO114" s="182"/>
      <c r="DP114" s="182"/>
      <c r="DQ114" s="182"/>
    </row>
    <row r="115" spans="2:121" ht="39.75" customHeight="1">
      <c r="B115" s="230"/>
      <c r="C115" s="231" t="s">
        <v>86</v>
      </c>
      <c r="D115" s="231"/>
      <c r="E115" s="221" t="s">
        <v>192</v>
      </c>
      <c r="F115" s="221" t="s">
        <v>192</v>
      </c>
      <c r="G115" s="222">
        <f>G88+G89+G103+G104+G105+G106+G114</f>
        <v>26722500</v>
      </c>
      <c r="H115" s="223"/>
      <c r="I115" s="222">
        <f>SUM(I88:I113)</f>
        <v>0</v>
      </c>
      <c r="J115" s="232">
        <f>J88+J89+J103+J104+J105+J106+J114</f>
        <v>10152141</v>
      </c>
      <c r="K115" s="222">
        <f>G115-J115</f>
        <v>16570359</v>
      </c>
      <c r="L115" s="232">
        <f>L88+L89+L103+L104+L105+L106+L114</f>
        <v>9268625</v>
      </c>
      <c r="M115" s="222">
        <f t="shared" si="5"/>
        <v>883516</v>
      </c>
      <c r="N115" s="233" t="s">
        <v>192</v>
      </c>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row>
    <row r="116" spans="2:121" ht="54.75" customHeight="1">
      <c r="B116" s="271" t="s">
        <v>63</v>
      </c>
      <c r="C116" s="271"/>
      <c r="D116" s="271"/>
      <c r="E116" s="271"/>
      <c r="F116" s="271"/>
      <c r="G116" s="271"/>
      <c r="H116" s="272"/>
      <c r="I116" s="272"/>
      <c r="J116" s="272"/>
      <c r="K116" s="272"/>
      <c r="L116" s="135"/>
      <c r="M116" s="135"/>
      <c r="N116" s="75"/>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row>
    <row r="117" spans="2:121" s="136" customFormat="1" ht="96.75" customHeight="1">
      <c r="B117" s="95">
        <v>1</v>
      </c>
      <c r="C117" s="121" t="s">
        <v>184</v>
      </c>
      <c r="D117" s="268" t="s">
        <v>329</v>
      </c>
      <c r="E117" s="96" t="s">
        <v>105</v>
      </c>
      <c r="F117" s="97" t="s">
        <v>64</v>
      </c>
      <c r="G117" s="99">
        <f>SUM(G118:G133)</f>
        <v>7549850</v>
      </c>
      <c r="H117" s="98"/>
      <c r="I117" s="99"/>
      <c r="J117" s="99">
        <f>SUM(J118:J133)</f>
        <v>3794637</v>
      </c>
      <c r="K117" s="99">
        <f aca="true" t="shared" si="9" ref="K117:K137">G117-J117</f>
        <v>3755213</v>
      </c>
      <c r="L117" s="99">
        <f>SUM(L118:L136)</f>
        <v>3494369</v>
      </c>
      <c r="M117" s="125">
        <f t="shared" si="5"/>
        <v>300268</v>
      </c>
      <c r="N117" s="100" t="s">
        <v>192</v>
      </c>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c r="CG117" s="137"/>
      <c r="CH117" s="137"/>
      <c r="CI117" s="137"/>
      <c r="CJ117" s="137"/>
      <c r="CK117" s="137"/>
      <c r="CL117" s="137"/>
      <c r="CM117" s="137"/>
      <c r="CN117" s="137"/>
      <c r="CO117" s="137"/>
      <c r="CP117" s="137"/>
      <c r="CQ117" s="137"/>
      <c r="CR117" s="137"/>
      <c r="CS117" s="137"/>
      <c r="CT117" s="137"/>
      <c r="CU117" s="137"/>
      <c r="CV117" s="137"/>
      <c r="CW117" s="137"/>
      <c r="CX117" s="137"/>
      <c r="CY117" s="137"/>
      <c r="CZ117" s="137"/>
      <c r="DA117" s="137"/>
      <c r="DB117" s="137"/>
      <c r="DC117" s="137"/>
      <c r="DD117" s="137"/>
      <c r="DE117" s="137"/>
      <c r="DF117" s="137"/>
      <c r="DG117" s="137"/>
      <c r="DH117" s="137"/>
      <c r="DI117" s="137"/>
      <c r="DJ117" s="137"/>
      <c r="DK117" s="137"/>
      <c r="DL117" s="137"/>
      <c r="DM117" s="137"/>
      <c r="DN117" s="137"/>
      <c r="DO117" s="137"/>
      <c r="DP117" s="137"/>
      <c r="DQ117" s="137"/>
    </row>
    <row r="118" spans="2:121" s="73" customFormat="1" ht="163.5" customHeight="1">
      <c r="B118" s="183" t="s">
        <v>122</v>
      </c>
      <c r="C118" s="74" t="s">
        <v>185</v>
      </c>
      <c r="D118" s="267"/>
      <c r="E118" s="193" t="s">
        <v>80</v>
      </c>
      <c r="F118" s="74" t="s">
        <v>64</v>
      </c>
      <c r="G118" s="80">
        <v>350000</v>
      </c>
      <c r="H118" s="101"/>
      <c r="I118" s="80"/>
      <c r="J118" s="80">
        <v>254003</v>
      </c>
      <c r="K118" s="80">
        <f t="shared" si="9"/>
        <v>95997</v>
      </c>
      <c r="L118" s="80">
        <v>254003</v>
      </c>
      <c r="M118" s="110">
        <f t="shared" si="5"/>
        <v>0</v>
      </c>
      <c r="N118" s="234" t="s">
        <v>227</v>
      </c>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c r="BR118" s="72"/>
      <c r="BS118" s="72"/>
      <c r="BT118" s="72"/>
      <c r="BU118" s="72"/>
      <c r="BV118" s="72"/>
      <c r="BW118" s="72"/>
      <c r="BX118" s="72"/>
      <c r="BY118" s="72"/>
      <c r="BZ118" s="72"/>
      <c r="CA118" s="72"/>
      <c r="CB118" s="72"/>
      <c r="CC118" s="72"/>
      <c r="CD118" s="72"/>
      <c r="CE118" s="72"/>
      <c r="CF118" s="72"/>
      <c r="CG118" s="72"/>
      <c r="CH118" s="72"/>
      <c r="CI118" s="72"/>
      <c r="CJ118" s="72"/>
      <c r="CK118" s="72"/>
      <c r="CL118" s="72"/>
      <c r="CM118" s="72"/>
      <c r="CN118" s="72"/>
      <c r="CO118" s="72"/>
      <c r="CP118" s="72"/>
      <c r="CQ118" s="72"/>
      <c r="CR118" s="72"/>
      <c r="CS118" s="72"/>
      <c r="CT118" s="72"/>
      <c r="CU118" s="72"/>
      <c r="CV118" s="72"/>
      <c r="CW118" s="72"/>
      <c r="CX118" s="72"/>
      <c r="CY118" s="72"/>
      <c r="CZ118" s="72"/>
      <c r="DA118" s="72"/>
      <c r="DB118" s="72"/>
      <c r="DC118" s="72"/>
      <c r="DD118" s="72"/>
      <c r="DE118" s="72"/>
      <c r="DF118" s="72"/>
      <c r="DG118" s="72"/>
      <c r="DH118" s="72"/>
      <c r="DI118" s="72"/>
      <c r="DJ118" s="72"/>
      <c r="DK118" s="72"/>
      <c r="DL118" s="72"/>
      <c r="DM118" s="72"/>
      <c r="DN118" s="72"/>
      <c r="DO118" s="72"/>
      <c r="DP118" s="72"/>
      <c r="DQ118" s="72"/>
    </row>
    <row r="119" spans="2:121" s="73" customFormat="1" ht="168" customHeight="1">
      <c r="B119" s="183" t="s">
        <v>123</v>
      </c>
      <c r="C119" s="235" t="s">
        <v>374</v>
      </c>
      <c r="D119" s="267"/>
      <c r="E119" s="193" t="s">
        <v>80</v>
      </c>
      <c r="F119" s="74" t="s">
        <v>64</v>
      </c>
      <c r="G119" s="80">
        <v>450000</v>
      </c>
      <c r="H119" s="101"/>
      <c r="I119" s="80"/>
      <c r="J119" s="80">
        <v>278627</v>
      </c>
      <c r="K119" s="80">
        <f t="shared" si="9"/>
        <v>171373</v>
      </c>
      <c r="L119" s="80">
        <v>275900</v>
      </c>
      <c r="M119" s="110">
        <f t="shared" si="5"/>
        <v>2727</v>
      </c>
      <c r="N119" s="234" t="s">
        <v>228</v>
      </c>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c r="BS119" s="72"/>
      <c r="BT119" s="72"/>
      <c r="BU119" s="72"/>
      <c r="BV119" s="72"/>
      <c r="BW119" s="72"/>
      <c r="BX119" s="72"/>
      <c r="BY119" s="72"/>
      <c r="BZ119" s="72"/>
      <c r="CA119" s="72"/>
      <c r="CB119" s="72"/>
      <c r="CC119" s="72"/>
      <c r="CD119" s="72"/>
      <c r="CE119" s="72"/>
      <c r="CF119" s="72"/>
      <c r="CG119" s="72"/>
      <c r="CH119" s="72"/>
      <c r="CI119" s="72"/>
      <c r="CJ119" s="72"/>
      <c r="CK119" s="72"/>
      <c r="CL119" s="72"/>
      <c r="CM119" s="72"/>
      <c r="CN119" s="72"/>
      <c r="CO119" s="72"/>
      <c r="CP119" s="72"/>
      <c r="CQ119" s="72"/>
      <c r="CR119" s="72"/>
      <c r="CS119" s="72"/>
      <c r="CT119" s="72"/>
      <c r="CU119" s="72"/>
      <c r="CV119" s="72"/>
      <c r="CW119" s="72"/>
      <c r="CX119" s="72"/>
      <c r="CY119" s="72"/>
      <c r="CZ119" s="72"/>
      <c r="DA119" s="72"/>
      <c r="DB119" s="72"/>
      <c r="DC119" s="72"/>
      <c r="DD119" s="72"/>
      <c r="DE119" s="72"/>
      <c r="DF119" s="72"/>
      <c r="DG119" s="72"/>
      <c r="DH119" s="72"/>
      <c r="DI119" s="72"/>
      <c r="DJ119" s="72"/>
      <c r="DK119" s="72"/>
      <c r="DL119" s="72"/>
      <c r="DM119" s="72"/>
      <c r="DN119" s="72"/>
      <c r="DO119" s="72"/>
      <c r="DP119" s="72"/>
      <c r="DQ119" s="72"/>
    </row>
    <row r="120" spans="2:121" s="73" customFormat="1" ht="182.25" customHeight="1">
      <c r="B120" s="183" t="s">
        <v>124</v>
      </c>
      <c r="C120" s="74" t="s">
        <v>108</v>
      </c>
      <c r="D120" s="267"/>
      <c r="E120" s="193" t="s">
        <v>77</v>
      </c>
      <c r="F120" s="74" t="s">
        <v>64</v>
      </c>
      <c r="G120" s="80">
        <v>150000</v>
      </c>
      <c r="H120" s="101"/>
      <c r="I120" s="80"/>
      <c r="J120" s="80">
        <v>121200</v>
      </c>
      <c r="K120" s="80">
        <f t="shared" si="9"/>
        <v>28800</v>
      </c>
      <c r="L120" s="80">
        <v>121176</v>
      </c>
      <c r="M120" s="110">
        <f t="shared" si="5"/>
        <v>24</v>
      </c>
      <c r="N120" s="234" t="s">
        <v>377</v>
      </c>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c r="CE120" s="72"/>
      <c r="CF120" s="72"/>
      <c r="CG120" s="72"/>
      <c r="CH120" s="72"/>
      <c r="CI120" s="72"/>
      <c r="CJ120" s="72"/>
      <c r="CK120" s="72"/>
      <c r="CL120" s="72"/>
      <c r="CM120" s="72"/>
      <c r="CN120" s="72"/>
      <c r="CO120" s="72"/>
      <c r="CP120" s="72"/>
      <c r="CQ120" s="72"/>
      <c r="CR120" s="72"/>
      <c r="CS120" s="72"/>
      <c r="CT120" s="72"/>
      <c r="CU120" s="72"/>
      <c r="CV120" s="72"/>
      <c r="CW120" s="72"/>
      <c r="CX120" s="72"/>
      <c r="CY120" s="72"/>
      <c r="CZ120" s="72"/>
      <c r="DA120" s="72"/>
      <c r="DB120" s="72"/>
      <c r="DC120" s="72"/>
      <c r="DD120" s="72"/>
      <c r="DE120" s="72"/>
      <c r="DF120" s="72"/>
      <c r="DG120" s="72"/>
      <c r="DH120" s="72"/>
      <c r="DI120" s="72"/>
      <c r="DJ120" s="72"/>
      <c r="DK120" s="72"/>
      <c r="DL120" s="72"/>
      <c r="DM120" s="72"/>
      <c r="DN120" s="72"/>
      <c r="DO120" s="72"/>
      <c r="DP120" s="72"/>
      <c r="DQ120" s="72"/>
    </row>
    <row r="121" spans="2:121" s="73" customFormat="1" ht="129" customHeight="1">
      <c r="B121" s="183" t="s">
        <v>125</v>
      </c>
      <c r="C121" s="236" t="s">
        <v>112</v>
      </c>
      <c r="D121" s="267"/>
      <c r="E121" s="193" t="s">
        <v>74</v>
      </c>
      <c r="F121" s="74" t="s">
        <v>64</v>
      </c>
      <c r="G121" s="80">
        <v>20000</v>
      </c>
      <c r="H121" s="101"/>
      <c r="I121" s="80"/>
      <c r="J121" s="80"/>
      <c r="K121" s="80">
        <f t="shared" si="9"/>
        <v>20000</v>
      </c>
      <c r="L121" s="80"/>
      <c r="M121" s="110">
        <f t="shared" si="5"/>
        <v>0</v>
      </c>
      <c r="N121" s="194"/>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c r="CO121" s="72"/>
      <c r="CP121" s="72"/>
      <c r="CQ121" s="72"/>
      <c r="CR121" s="72"/>
      <c r="CS121" s="72"/>
      <c r="CT121" s="72"/>
      <c r="CU121" s="72"/>
      <c r="CV121" s="72"/>
      <c r="CW121" s="72"/>
      <c r="CX121" s="72"/>
      <c r="CY121" s="72"/>
      <c r="CZ121" s="72"/>
      <c r="DA121" s="72"/>
      <c r="DB121" s="72"/>
      <c r="DC121" s="72"/>
      <c r="DD121" s="72"/>
      <c r="DE121" s="72"/>
      <c r="DF121" s="72"/>
      <c r="DG121" s="72"/>
      <c r="DH121" s="72"/>
      <c r="DI121" s="72"/>
      <c r="DJ121" s="72"/>
      <c r="DK121" s="72"/>
      <c r="DL121" s="72"/>
      <c r="DM121" s="72"/>
      <c r="DN121" s="72"/>
      <c r="DO121" s="72"/>
      <c r="DP121" s="72"/>
      <c r="DQ121" s="72"/>
    </row>
    <row r="122" spans="2:121" s="73" customFormat="1" ht="154.5" customHeight="1">
      <c r="B122" s="183" t="s">
        <v>126</v>
      </c>
      <c r="C122" s="236" t="s">
        <v>186</v>
      </c>
      <c r="D122" s="267"/>
      <c r="E122" s="193" t="s">
        <v>76</v>
      </c>
      <c r="F122" s="74" t="s">
        <v>64</v>
      </c>
      <c r="G122" s="80">
        <v>50000</v>
      </c>
      <c r="H122" s="101"/>
      <c r="I122" s="80"/>
      <c r="J122" s="80">
        <v>7000</v>
      </c>
      <c r="K122" s="80">
        <f t="shared" si="9"/>
        <v>43000</v>
      </c>
      <c r="L122" s="80">
        <v>7000</v>
      </c>
      <c r="M122" s="110">
        <f t="shared" si="5"/>
        <v>0</v>
      </c>
      <c r="N122" s="237" t="s">
        <v>262</v>
      </c>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c r="BJ122" s="184"/>
      <c r="BK122" s="184"/>
      <c r="BL122" s="184"/>
      <c r="BM122" s="184"/>
      <c r="BN122" s="184"/>
      <c r="BO122" s="184"/>
      <c r="BP122" s="184"/>
      <c r="BQ122" s="184"/>
      <c r="BR122" s="184"/>
      <c r="BS122" s="184"/>
      <c r="BT122" s="184"/>
      <c r="BU122" s="184"/>
      <c r="BV122" s="184"/>
      <c r="BW122" s="184"/>
      <c r="BX122" s="184"/>
      <c r="BY122" s="184"/>
      <c r="BZ122" s="184"/>
      <c r="CA122" s="184"/>
      <c r="CB122" s="184"/>
      <c r="CC122" s="184"/>
      <c r="CD122" s="184"/>
      <c r="CE122" s="184"/>
      <c r="CF122" s="184"/>
      <c r="CG122" s="184"/>
      <c r="CH122" s="184"/>
      <c r="CI122" s="184"/>
      <c r="CJ122" s="184"/>
      <c r="CK122" s="184"/>
      <c r="CL122" s="184"/>
      <c r="CM122" s="184"/>
      <c r="CN122" s="184"/>
      <c r="CO122" s="184"/>
      <c r="CP122" s="184"/>
      <c r="CQ122" s="184"/>
      <c r="CR122" s="184"/>
      <c r="CS122" s="184"/>
      <c r="CT122" s="184"/>
      <c r="CU122" s="184"/>
      <c r="CV122" s="184"/>
      <c r="CW122" s="184"/>
      <c r="CX122" s="184"/>
      <c r="CY122" s="184"/>
      <c r="CZ122" s="184"/>
      <c r="DA122" s="184"/>
      <c r="DB122" s="184"/>
      <c r="DC122" s="184"/>
      <c r="DD122" s="184"/>
      <c r="DE122" s="184"/>
      <c r="DF122" s="184"/>
      <c r="DG122" s="184"/>
      <c r="DH122" s="184"/>
      <c r="DI122" s="184"/>
      <c r="DJ122" s="184"/>
      <c r="DK122" s="184"/>
      <c r="DL122" s="184"/>
      <c r="DM122" s="184"/>
      <c r="DN122" s="184"/>
      <c r="DO122" s="184"/>
      <c r="DP122" s="184"/>
      <c r="DQ122" s="184"/>
    </row>
    <row r="123" spans="1:121" s="156" customFormat="1" ht="119.25" customHeight="1">
      <c r="A123" s="155"/>
      <c r="B123" s="183" t="s">
        <v>127</v>
      </c>
      <c r="C123" s="74" t="s">
        <v>187</v>
      </c>
      <c r="D123" s="267"/>
      <c r="E123" s="193" t="s">
        <v>75</v>
      </c>
      <c r="F123" s="74" t="s">
        <v>64</v>
      </c>
      <c r="G123" s="80">
        <v>150000</v>
      </c>
      <c r="H123" s="101"/>
      <c r="I123" s="80"/>
      <c r="J123" s="80">
        <v>70000</v>
      </c>
      <c r="K123" s="80">
        <f t="shared" si="9"/>
        <v>80000</v>
      </c>
      <c r="L123" s="80">
        <v>68914</v>
      </c>
      <c r="M123" s="110">
        <f t="shared" si="5"/>
        <v>1086</v>
      </c>
      <c r="N123" s="234" t="s">
        <v>239</v>
      </c>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c r="CY123" s="74"/>
      <c r="CZ123" s="74"/>
      <c r="DA123" s="74"/>
      <c r="DB123" s="74"/>
      <c r="DC123" s="74"/>
      <c r="DD123" s="74"/>
      <c r="DE123" s="74"/>
      <c r="DF123" s="74"/>
      <c r="DG123" s="74"/>
      <c r="DH123" s="74"/>
      <c r="DI123" s="74"/>
      <c r="DJ123" s="74"/>
      <c r="DK123" s="74"/>
      <c r="DL123" s="74"/>
      <c r="DM123" s="74"/>
      <c r="DN123" s="74"/>
      <c r="DO123" s="74"/>
      <c r="DP123" s="74"/>
      <c r="DQ123" s="74"/>
    </row>
    <row r="124" spans="2:121" s="73" customFormat="1" ht="198" customHeight="1">
      <c r="B124" s="183" t="s">
        <v>128</v>
      </c>
      <c r="C124" s="74" t="s">
        <v>279</v>
      </c>
      <c r="D124" s="267"/>
      <c r="E124" s="193" t="s">
        <v>79</v>
      </c>
      <c r="F124" s="74" t="s">
        <v>64</v>
      </c>
      <c r="G124" s="80">
        <v>1260000</v>
      </c>
      <c r="H124" s="101"/>
      <c r="I124" s="80"/>
      <c r="J124" s="80">
        <v>1130000</v>
      </c>
      <c r="K124" s="80">
        <f t="shared" si="9"/>
        <v>130000</v>
      </c>
      <c r="L124" s="80">
        <v>1125396</v>
      </c>
      <c r="M124" s="110">
        <f t="shared" si="5"/>
        <v>4604</v>
      </c>
      <c r="N124" s="238" t="s">
        <v>229</v>
      </c>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c r="CO124" s="72"/>
      <c r="CP124" s="72"/>
      <c r="CQ124" s="72"/>
      <c r="CR124" s="72"/>
      <c r="CS124" s="72"/>
      <c r="CT124" s="72"/>
      <c r="CU124" s="72"/>
      <c r="CV124" s="72"/>
      <c r="CW124" s="72"/>
      <c r="CX124" s="72"/>
      <c r="CY124" s="72"/>
      <c r="CZ124" s="72"/>
      <c r="DA124" s="72"/>
      <c r="DB124" s="72"/>
      <c r="DC124" s="72"/>
      <c r="DD124" s="72"/>
      <c r="DE124" s="72"/>
      <c r="DF124" s="72"/>
      <c r="DG124" s="72"/>
      <c r="DH124" s="72"/>
      <c r="DI124" s="72"/>
      <c r="DJ124" s="72"/>
      <c r="DK124" s="72"/>
      <c r="DL124" s="72"/>
      <c r="DM124" s="72"/>
      <c r="DN124" s="72"/>
      <c r="DO124" s="72"/>
      <c r="DP124" s="72"/>
      <c r="DQ124" s="72"/>
    </row>
    <row r="125" spans="1:121" s="73" customFormat="1" ht="189.75" customHeight="1">
      <c r="A125" s="73" t="s">
        <v>95</v>
      </c>
      <c r="B125" s="183" t="s">
        <v>129</v>
      </c>
      <c r="C125" s="74" t="s">
        <v>280</v>
      </c>
      <c r="D125" s="267"/>
      <c r="E125" s="193" t="s">
        <v>80</v>
      </c>
      <c r="F125" s="74" t="s">
        <v>64</v>
      </c>
      <c r="G125" s="80">
        <v>450000</v>
      </c>
      <c r="H125" s="101"/>
      <c r="I125" s="80"/>
      <c r="J125" s="80">
        <v>382000</v>
      </c>
      <c r="K125" s="80">
        <f t="shared" si="9"/>
        <v>68000</v>
      </c>
      <c r="L125" s="80">
        <v>372000</v>
      </c>
      <c r="M125" s="110">
        <f t="shared" si="5"/>
        <v>10000</v>
      </c>
      <c r="N125" s="234" t="s">
        <v>264</v>
      </c>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c r="CE125" s="72"/>
      <c r="CF125" s="72"/>
      <c r="CG125" s="72"/>
      <c r="CH125" s="72"/>
      <c r="CI125" s="72"/>
      <c r="CJ125" s="72"/>
      <c r="CK125" s="72"/>
      <c r="CL125" s="72"/>
      <c r="CM125" s="72"/>
      <c r="CN125" s="72"/>
      <c r="CO125" s="72"/>
      <c r="CP125" s="72"/>
      <c r="CQ125" s="72"/>
      <c r="CR125" s="72"/>
      <c r="CS125" s="72"/>
      <c r="CT125" s="72"/>
      <c r="CU125" s="72"/>
      <c r="CV125" s="72"/>
      <c r="CW125" s="72"/>
      <c r="CX125" s="72"/>
      <c r="CY125" s="72"/>
      <c r="CZ125" s="72"/>
      <c r="DA125" s="72"/>
      <c r="DB125" s="72"/>
      <c r="DC125" s="72"/>
      <c r="DD125" s="72"/>
      <c r="DE125" s="72"/>
      <c r="DF125" s="72"/>
      <c r="DG125" s="72"/>
      <c r="DH125" s="72"/>
      <c r="DI125" s="72"/>
      <c r="DJ125" s="72"/>
      <c r="DK125" s="72"/>
      <c r="DL125" s="72"/>
      <c r="DM125" s="72"/>
      <c r="DN125" s="72"/>
      <c r="DO125" s="72"/>
      <c r="DP125" s="72"/>
      <c r="DQ125" s="72"/>
    </row>
    <row r="126" spans="2:121" s="73" customFormat="1" ht="115.5" customHeight="1">
      <c r="B126" s="183" t="s">
        <v>130</v>
      </c>
      <c r="C126" s="74" t="s">
        <v>110</v>
      </c>
      <c r="D126" s="267"/>
      <c r="E126" s="193" t="s">
        <v>80</v>
      </c>
      <c r="F126" s="74" t="s">
        <v>64</v>
      </c>
      <c r="G126" s="80">
        <v>38500</v>
      </c>
      <c r="H126" s="101"/>
      <c r="I126" s="80"/>
      <c r="J126" s="80">
        <v>19000</v>
      </c>
      <c r="K126" s="80">
        <f t="shared" si="9"/>
        <v>19500</v>
      </c>
      <c r="L126" s="80">
        <v>19000</v>
      </c>
      <c r="M126" s="110">
        <f t="shared" si="5"/>
        <v>0</v>
      </c>
      <c r="N126" s="154" t="s">
        <v>240</v>
      </c>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c r="AS126" s="185"/>
      <c r="AT126" s="185"/>
      <c r="AU126" s="185"/>
      <c r="AV126" s="185"/>
      <c r="AW126" s="185"/>
      <c r="AX126" s="185"/>
      <c r="AY126" s="185"/>
      <c r="AZ126" s="185"/>
      <c r="BA126" s="185"/>
      <c r="BB126" s="185"/>
      <c r="BC126" s="185"/>
      <c r="BD126" s="185"/>
      <c r="BE126" s="185"/>
      <c r="BF126" s="185"/>
      <c r="BG126" s="185"/>
      <c r="BH126" s="185"/>
      <c r="BI126" s="185"/>
      <c r="BJ126" s="185"/>
      <c r="BK126" s="185"/>
      <c r="BL126" s="185"/>
      <c r="BM126" s="185"/>
      <c r="BN126" s="185"/>
      <c r="BO126" s="185"/>
      <c r="BP126" s="185"/>
      <c r="BQ126" s="185"/>
      <c r="BR126" s="185"/>
      <c r="BS126" s="185"/>
      <c r="BT126" s="185"/>
      <c r="BU126" s="185"/>
      <c r="BV126" s="185"/>
      <c r="BW126" s="185"/>
      <c r="BX126" s="185"/>
      <c r="BY126" s="185"/>
      <c r="BZ126" s="185"/>
      <c r="CA126" s="185"/>
      <c r="CB126" s="185"/>
      <c r="CC126" s="185"/>
      <c r="CD126" s="185"/>
      <c r="CE126" s="185"/>
      <c r="CF126" s="185"/>
      <c r="CG126" s="185"/>
      <c r="CH126" s="185"/>
      <c r="CI126" s="185"/>
      <c r="CJ126" s="185"/>
      <c r="CK126" s="185"/>
      <c r="CL126" s="185"/>
      <c r="CM126" s="185"/>
      <c r="CN126" s="185"/>
      <c r="CO126" s="185"/>
      <c r="CP126" s="185"/>
      <c r="CQ126" s="185"/>
      <c r="CR126" s="185"/>
      <c r="CS126" s="185"/>
      <c r="CT126" s="185"/>
      <c r="CU126" s="185"/>
      <c r="CV126" s="185"/>
      <c r="CW126" s="185"/>
      <c r="CX126" s="185"/>
      <c r="CY126" s="185"/>
      <c r="CZ126" s="185"/>
      <c r="DA126" s="185"/>
      <c r="DB126" s="185"/>
      <c r="DC126" s="185"/>
      <c r="DD126" s="185"/>
      <c r="DE126" s="185"/>
      <c r="DF126" s="185"/>
      <c r="DG126" s="185"/>
      <c r="DH126" s="185"/>
      <c r="DI126" s="185"/>
      <c r="DJ126" s="185"/>
      <c r="DK126" s="185"/>
      <c r="DL126" s="185"/>
      <c r="DM126" s="185"/>
      <c r="DN126" s="185"/>
      <c r="DO126" s="185"/>
      <c r="DP126" s="185"/>
      <c r="DQ126" s="185"/>
    </row>
    <row r="127" spans="2:121" s="73" customFormat="1" ht="174.75" customHeight="1">
      <c r="B127" s="183" t="s">
        <v>131</v>
      </c>
      <c r="C127" s="74" t="s">
        <v>136</v>
      </c>
      <c r="D127" s="267"/>
      <c r="E127" s="193" t="s">
        <v>80</v>
      </c>
      <c r="F127" s="74" t="s">
        <v>64</v>
      </c>
      <c r="G127" s="80">
        <v>800000</v>
      </c>
      <c r="H127" s="101"/>
      <c r="I127" s="80"/>
      <c r="J127" s="80">
        <v>2270</v>
      </c>
      <c r="K127" s="80">
        <f t="shared" si="9"/>
        <v>797730</v>
      </c>
      <c r="L127" s="80">
        <v>2268</v>
      </c>
      <c r="M127" s="110">
        <f t="shared" si="5"/>
        <v>2</v>
      </c>
      <c r="N127" s="154" t="s">
        <v>267</v>
      </c>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c r="CA127" s="72"/>
      <c r="CB127" s="72"/>
      <c r="CC127" s="72"/>
      <c r="CD127" s="72"/>
      <c r="CE127" s="72"/>
      <c r="CF127" s="72"/>
      <c r="CG127" s="72"/>
      <c r="CH127" s="72"/>
      <c r="CI127" s="72"/>
      <c r="CJ127" s="72"/>
      <c r="CK127" s="72"/>
      <c r="CL127" s="72"/>
      <c r="CM127" s="72"/>
      <c r="CN127" s="72"/>
      <c r="CO127" s="72"/>
      <c r="CP127" s="72"/>
      <c r="CQ127" s="72"/>
      <c r="CR127" s="72"/>
      <c r="CS127" s="72"/>
      <c r="CT127" s="72"/>
      <c r="CU127" s="72"/>
      <c r="CV127" s="72"/>
      <c r="CW127" s="72"/>
      <c r="CX127" s="72"/>
      <c r="CY127" s="72"/>
      <c r="CZ127" s="72"/>
      <c r="DA127" s="72"/>
      <c r="DB127" s="72"/>
      <c r="DC127" s="72"/>
      <c r="DD127" s="72"/>
      <c r="DE127" s="72"/>
      <c r="DF127" s="72"/>
      <c r="DG127" s="72"/>
      <c r="DH127" s="72"/>
      <c r="DI127" s="72"/>
      <c r="DJ127" s="72"/>
      <c r="DK127" s="72"/>
      <c r="DL127" s="72"/>
      <c r="DM127" s="72"/>
      <c r="DN127" s="72"/>
      <c r="DO127" s="72"/>
      <c r="DP127" s="72"/>
      <c r="DQ127" s="72"/>
    </row>
    <row r="128" spans="2:121" s="73" customFormat="1" ht="130.5" customHeight="1">
      <c r="B128" s="183" t="s">
        <v>132</v>
      </c>
      <c r="C128" s="239" t="s">
        <v>107</v>
      </c>
      <c r="D128" s="267"/>
      <c r="E128" s="193" t="s">
        <v>80</v>
      </c>
      <c r="F128" s="74" t="s">
        <v>64</v>
      </c>
      <c r="G128" s="80">
        <v>193450</v>
      </c>
      <c r="H128" s="101"/>
      <c r="I128" s="80"/>
      <c r="J128" s="80"/>
      <c r="K128" s="80">
        <f t="shared" si="9"/>
        <v>193450</v>
      </c>
      <c r="L128" s="80"/>
      <c r="M128" s="110">
        <f t="shared" si="5"/>
        <v>0</v>
      </c>
      <c r="N128" s="240"/>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c r="AS128" s="185"/>
      <c r="AT128" s="185"/>
      <c r="AU128" s="185"/>
      <c r="AV128" s="185"/>
      <c r="AW128" s="185"/>
      <c r="AX128" s="185"/>
      <c r="AY128" s="185"/>
      <c r="AZ128" s="185"/>
      <c r="BA128" s="185"/>
      <c r="BB128" s="185"/>
      <c r="BC128" s="185"/>
      <c r="BD128" s="185"/>
      <c r="BE128" s="185"/>
      <c r="BF128" s="185"/>
      <c r="BG128" s="185"/>
      <c r="BH128" s="185"/>
      <c r="BI128" s="185"/>
      <c r="BJ128" s="185"/>
      <c r="BK128" s="185"/>
      <c r="BL128" s="185"/>
      <c r="BM128" s="185"/>
      <c r="BN128" s="185"/>
      <c r="BO128" s="185"/>
      <c r="BP128" s="185"/>
      <c r="BQ128" s="185"/>
      <c r="BR128" s="185"/>
      <c r="BS128" s="185"/>
      <c r="BT128" s="185"/>
      <c r="BU128" s="185"/>
      <c r="BV128" s="185"/>
      <c r="BW128" s="185"/>
      <c r="BX128" s="185"/>
      <c r="BY128" s="185"/>
      <c r="BZ128" s="185"/>
      <c r="CA128" s="185"/>
      <c r="CB128" s="185"/>
      <c r="CC128" s="185"/>
      <c r="CD128" s="185"/>
      <c r="CE128" s="185"/>
      <c r="CF128" s="185"/>
      <c r="CG128" s="185"/>
      <c r="CH128" s="185"/>
      <c r="CI128" s="185"/>
      <c r="CJ128" s="185"/>
      <c r="CK128" s="185"/>
      <c r="CL128" s="185"/>
      <c r="CM128" s="185"/>
      <c r="CN128" s="185"/>
      <c r="CO128" s="185"/>
      <c r="CP128" s="185"/>
      <c r="CQ128" s="185"/>
      <c r="CR128" s="185"/>
      <c r="CS128" s="185"/>
      <c r="CT128" s="185"/>
      <c r="CU128" s="185"/>
      <c r="CV128" s="185"/>
      <c r="CW128" s="185"/>
      <c r="CX128" s="185"/>
      <c r="CY128" s="185"/>
      <c r="CZ128" s="185"/>
      <c r="DA128" s="185"/>
      <c r="DB128" s="185"/>
      <c r="DC128" s="185"/>
      <c r="DD128" s="185"/>
      <c r="DE128" s="185"/>
      <c r="DF128" s="185"/>
      <c r="DG128" s="185"/>
      <c r="DH128" s="185"/>
      <c r="DI128" s="185"/>
      <c r="DJ128" s="185"/>
      <c r="DK128" s="185"/>
      <c r="DL128" s="185"/>
      <c r="DM128" s="185"/>
      <c r="DN128" s="185"/>
      <c r="DO128" s="185"/>
      <c r="DP128" s="185"/>
      <c r="DQ128" s="185"/>
    </row>
    <row r="129" spans="2:121" s="73" customFormat="1" ht="94.5" customHeight="1">
      <c r="B129" s="183" t="s">
        <v>133</v>
      </c>
      <c r="C129" s="239" t="s">
        <v>111</v>
      </c>
      <c r="D129" s="267"/>
      <c r="E129" s="193" t="s">
        <v>78</v>
      </c>
      <c r="F129" s="74" t="s">
        <v>64</v>
      </c>
      <c r="G129" s="80">
        <v>7900</v>
      </c>
      <c r="H129" s="101"/>
      <c r="I129" s="80"/>
      <c r="J129" s="80"/>
      <c r="K129" s="80">
        <f t="shared" si="9"/>
        <v>7900</v>
      </c>
      <c r="L129" s="80"/>
      <c r="M129" s="110">
        <f t="shared" si="5"/>
        <v>0</v>
      </c>
      <c r="N129" s="240"/>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c r="AS129" s="185"/>
      <c r="AT129" s="185"/>
      <c r="AU129" s="185"/>
      <c r="AV129" s="185"/>
      <c r="AW129" s="185"/>
      <c r="AX129" s="185"/>
      <c r="AY129" s="185"/>
      <c r="AZ129" s="185"/>
      <c r="BA129" s="185"/>
      <c r="BB129" s="185"/>
      <c r="BC129" s="185"/>
      <c r="BD129" s="185"/>
      <c r="BE129" s="185"/>
      <c r="BF129" s="185"/>
      <c r="BG129" s="185"/>
      <c r="BH129" s="185"/>
      <c r="BI129" s="185"/>
      <c r="BJ129" s="185"/>
      <c r="BK129" s="185"/>
      <c r="BL129" s="185"/>
      <c r="BM129" s="185"/>
      <c r="BN129" s="185"/>
      <c r="BO129" s="185"/>
      <c r="BP129" s="185"/>
      <c r="BQ129" s="185"/>
      <c r="BR129" s="185"/>
      <c r="BS129" s="185"/>
      <c r="BT129" s="185"/>
      <c r="BU129" s="185"/>
      <c r="BV129" s="185"/>
      <c r="BW129" s="185"/>
      <c r="BX129" s="185"/>
      <c r="BY129" s="185"/>
      <c r="BZ129" s="185"/>
      <c r="CA129" s="185"/>
      <c r="CB129" s="185"/>
      <c r="CC129" s="185"/>
      <c r="CD129" s="185"/>
      <c r="CE129" s="185"/>
      <c r="CF129" s="185"/>
      <c r="CG129" s="185"/>
      <c r="CH129" s="185"/>
      <c r="CI129" s="185"/>
      <c r="CJ129" s="185"/>
      <c r="CK129" s="185"/>
      <c r="CL129" s="185"/>
      <c r="CM129" s="185"/>
      <c r="CN129" s="185"/>
      <c r="CO129" s="185"/>
      <c r="CP129" s="185"/>
      <c r="CQ129" s="185"/>
      <c r="CR129" s="185"/>
      <c r="CS129" s="185"/>
      <c r="CT129" s="185"/>
      <c r="CU129" s="185"/>
      <c r="CV129" s="185"/>
      <c r="CW129" s="185"/>
      <c r="CX129" s="185"/>
      <c r="CY129" s="185"/>
      <c r="CZ129" s="185"/>
      <c r="DA129" s="185"/>
      <c r="DB129" s="185"/>
      <c r="DC129" s="185"/>
      <c r="DD129" s="185"/>
      <c r="DE129" s="185"/>
      <c r="DF129" s="185"/>
      <c r="DG129" s="185"/>
      <c r="DH129" s="185"/>
      <c r="DI129" s="185"/>
      <c r="DJ129" s="185"/>
      <c r="DK129" s="185"/>
      <c r="DL129" s="185"/>
      <c r="DM129" s="185"/>
      <c r="DN129" s="185"/>
      <c r="DO129" s="185"/>
      <c r="DP129" s="185"/>
      <c r="DQ129" s="185"/>
    </row>
    <row r="130" spans="2:121" s="73" customFormat="1" ht="95.25" customHeight="1">
      <c r="B130" s="183" t="s">
        <v>134</v>
      </c>
      <c r="C130" s="241" t="s">
        <v>109</v>
      </c>
      <c r="D130" s="267"/>
      <c r="E130" s="193" t="s">
        <v>80</v>
      </c>
      <c r="F130" s="74" t="s">
        <v>64</v>
      </c>
      <c r="G130" s="80">
        <v>60000</v>
      </c>
      <c r="H130" s="101"/>
      <c r="I130" s="80"/>
      <c r="J130" s="80">
        <v>537</v>
      </c>
      <c r="K130" s="80">
        <f t="shared" si="9"/>
        <v>59463</v>
      </c>
      <c r="L130" s="80">
        <v>537</v>
      </c>
      <c r="M130" s="110">
        <f t="shared" si="5"/>
        <v>0</v>
      </c>
      <c r="N130" s="154" t="s">
        <v>311</v>
      </c>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2"/>
      <c r="BS130" s="72"/>
      <c r="BT130" s="72"/>
      <c r="BU130" s="72"/>
      <c r="BV130" s="72"/>
      <c r="BW130" s="72"/>
      <c r="BX130" s="72"/>
      <c r="BY130" s="72"/>
      <c r="BZ130" s="72"/>
      <c r="CA130" s="72"/>
      <c r="CB130" s="72"/>
      <c r="CC130" s="72"/>
      <c r="CD130" s="72"/>
      <c r="CE130" s="72"/>
      <c r="CF130" s="72"/>
      <c r="CG130" s="72"/>
      <c r="CH130" s="72"/>
      <c r="CI130" s="72"/>
      <c r="CJ130" s="72"/>
      <c r="CK130" s="72"/>
      <c r="CL130" s="72"/>
      <c r="CM130" s="72"/>
      <c r="CN130" s="72"/>
      <c r="CO130" s="72"/>
      <c r="CP130" s="72"/>
      <c r="CQ130" s="72"/>
      <c r="CR130" s="72"/>
      <c r="CS130" s="72"/>
      <c r="CT130" s="72"/>
      <c r="CU130" s="72"/>
      <c r="CV130" s="72"/>
      <c r="CW130" s="72"/>
      <c r="CX130" s="72"/>
      <c r="CY130" s="72"/>
      <c r="CZ130" s="72"/>
      <c r="DA130" s="72"/>
      <c r="DB130" s="72"/>
      <c r="DC130" s="72"/>
      <c r="DD130" s="72"/>
      <c r="DE130" s="72"/>
      <c r="DF130" s="72"/>
      <c r="DG130" s="72"/>
      <c r="DH130" s="72"/>
      <c r="DI130" s="72"/>
      <c r="DJ130" s="72"/>
      <c r="DK130" s="72"/>
      <c r="DL130" s="72"/>
      <c r="DM130" s="72"/>
      <c r="DN130" s="72"/>
      <c r="DO130" s="72"/>
      <c r="DP130" s="72"/>
      <c r="DQ130" s="72"/>
    </row>
    <row r="131" spans="2:121" s="73" customFormat="1" ht="131.25" customHeight="1">
      <c r="B131" s="183" t="s">
        <v>217</v>
      </c>
      <c r="C131" s="241" t="s">
        <v>281</v>
      </c>
      <c r="D131" s="267"/>
      <c r="E131" s="193" t="s">
        <v>216</v>
      </c>
      <c r="F131" s="74" t="s">
        <v>64</v>
      </c>
      <c r="G131" s="80">
        <v>300000</v>
      </c>
      <c r="H131" s="101"/>
      <c r="I131" s="80"/>
      <c r="J131" s="80">
        <v>270000</v>
      </c>
      <c r="K131" s="80">
        <f t="shared" si="9"/>
        <v>30000</v>
      </c>
      <c r="L131" s="80">
        <v>221665</v>
      </c>
      <c r="M131" s="110">
        <f t="shared" si="5"/>
        <v>48335</v>
      </c>
      <c r="N131" s="154" t="s">
        <v>263</v>
      </c>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c r="BS131" s="72"/>
      <c r="BT131" s="72"/>
      <c r="BU131" s="72"/>
      <c r="BV131" s="72"/>
      <c r="BW131" s="72"/>
      <c r="BX131" s="72"/>
      <c r="BY131" s="72"/>
      <c r="BZ131" s="72"/>
      <c r="CA131" s="72"/>
      <c r="CB131" s="72"/>
      <c r="CC131" s="72"/>
      <c r="CD131" s="72"/>
      <c r="CE131" s="72"/>
      <c r="CF131" s="72"/>
      <c r="CG131" s="72"/>
      <c r="CH131" s="72"/>
      <c r="CI131" s="72"/>
      <c r="CJ131" s="72"/>
      <c r="CK131" s="72"/>
      <c r="CL131" s="72"/>
      <c r="CM131" s="72"/>
      <c r="CN131" s="72"/>
      <c r="CO131" s="72"/>
      <c r="CP131" s="72"/>
      <c r="CQ131" s="72"/>
      <c r="CR131" s="72"/>
      <c r="CS131" s="72"/>
      <c r="CT131" s="72"/>
      <c r="CU131" s="72"/>
      <c r="CV131" s="72"/>
      <c r="CW131" s="72"/>
      <c r="CX131" s="72"/>
      <c r="CY131" s="72"/>
      <c r="CZ131" s="72"/>
      <c r="DA131" s="72"/>
      <c r="DB131" s="72"/>
      <c r="DC131" s="72"/>
      <c r="DD131" s="72"/>
      <c r="DE131" s="72"/>
      <c r="DF131" s="72"/>
      <c r="DG131" s="72"/>
      <c r="DH131" s="72"/>
      <c r="DI131" s="72"/>
      <c r="DJ131" s="72"/>
      <c r="DK131" s="72"/>
      <c r="DL131" s="72"/>
      <c r="DM131" s="72"/>
      <c r="DN131" s="72"/>
      <c r="DO131" s="72"/>
      <c r="DP131" s="72"/>
      <c r="DQ131" s="72"/>
    </row>
    <row r="132" spans="2:121" s="73" customFormat="1" ht="264.75" customHeight="1">
      <c r="B132" s="183" t="s">
        <v>218</v>
      </c>
      <c r="C132" s="241" t="s">
        <v>256</v>
      </c>
      <c r="D132" s="267"/>
      <c r="E132" s="193" t="s">
        <v>230</v>
      </c>
      <c r="F132" s="74" t="s">
        <v>64</v>
      </c>
      <c r="G132" s="80">
        <v>3150000</v>
      </c>
      <c r="H132" s="101"/>
      <c r="I132" s="80"/>
      <c r="J132" s="110">
        <v>1250000</v>
      </c>
      <c r="K132" s="80">
        <f t="shared" si="9"/>
        <v>1900000</v>
      </c>
      <c r="L132" s="110">
        <v>1020000</v>
      </c>
      <c r="M132" s="110">
        <f t="shared" si="5"/>
        <v>230000</v>
      </c>
      <c r="N132" s="154" t="s">
        <v>282</v>
      </c>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2"/>
      <c r="CB132" s="72"/>
      <c r="CC132" s="72"/>
      <c r="CD132" s="72"/>
      <c r="CE132" s="72"/>
      <c r="CF132" s="72"/>
      <c r="CG132" s="72"/>
      <c r="CH132" s="72"/>
      <c r="CI132" s="72"/>
      <c r="CJ132" s="72"/>
      <c r="CK132" s="72"/>
      <c r="CL132" s="72"/>
      <c r="CM132" s="72"/>
      <c r="CN132" s="72"/>
      <c r="CO132" s="72"/>
      <c r="CP132" s="72"/>
      <c r="CQ132" s="72"/>
      <c r="CR132" s="72"/>
      <c r="CS132" s="72"/>
      <c r="CT132" s="72"/>
      <c r="CU132" s="72"/>
      <c r="CV132" s="72"/>
      <c r="CW132" s="72"/>
      <c r="CX132" s="72"/>
      <c r="CY132" s="72"/>
      <c r="CZ132" s="72"/>
      <c r="DA132" s="72"/>
      <c r="DB132" s="72"/>
      <c r="DC132" s="72"/>
      <c r="DD132" s="72"/>
      <c r="DE132" s="72"/>
      <c r="DF132" s="72"/>
      <c r="DG132" s="72"/>
      <c r="DH132" s="72"/>
      <c r="DI132" s="72"/>
      <c r="DJ132" s="72"/>
      <c r="DK132" s="72"/>
      <c r="DL132" s="72"/>
      <c r="DM132" s="72"/>
      <c r="DN132" s="72"/>
      <c r="DO132" s="72"/>
      <c r="DP132" s="72"/>
      <c r="DQ132" s="72"/>
    </row>
    <row r="133" spans="1:121" s="187" customFormat="1" ht="96.75" customHeight="1">
      <c r="A133" s="57"/>
      <c r="B133" s="183" t="s">
        <v>261</v>
      </c>
      <c r="C133" s="235" t="s">
        <v>222</v>
      </c>
      <c r="D133" s="267"/>
      <c r="E133" s="107" t="s">
        <v>73</v>
      </c>
      <c r="F133" s="198" t="s">
        <v>64</v>
      </c>
      <c r="G133" s="110">
        <v>120000</v>
      </c>
      <c r="H133" s="109"/>
      <c r="I133" s="110"/>
      <c r="J133" s="110">
        <v>10000</v>
      </c>
      <c r="K133" s="110">
        <f t="shared" si="9"/>
        <v>110000</v>
      </c>
      <c r="L133" s="110">
        <v>6510</v>
      </c>
      <c r="M133" s="110">
        <f t="shared" si="5"/>
        <v>3490</v>
      </c>
      <c r="N133" s="154" t="s">
        <v>288</v>
      </c>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c r="AS133" s="186"/>
      <c r="AT133" s="186"/>
      <c r="AU133" s="186"/>
      <c r="AV133" s="186"/>
      <c r="AW133" s="186"/>
      <c r="AX133" s="186"/>
      <c r="AY133" s="186"/>
      <c r="AZ133" s="186"/>
      <c r="BA133" s="186"/>
      <c r="BB133" s="186"/>
      <c r="BC133" s="186"/>
      <c r="BD133" s="186"/>
      <c r="BE133" s="186"/>
      <c r="BF133" s="186"/>
      <c r="BG133" s="186"/>
      <c r="BH133" s="186"/>
      <c r="BI133" s="186"/>
      <c r="BJ133" s="186"/>
      <c r="BK133" s="186"/>
      <c r="BL133" s="186"/>
      <c r="BM133" s="186"/>
      <c r="BN133" s="186"/>
      <c r="BO133" s="186"/>
      <c r="BP133" s="186"/>
      <c r="BQ133" s="186"/>
      <c r="BR133" s="186"/>
      <c r="BS133" s="186"/>
      <c r="BT133" s="186"/>
      <c r="BU133" s="186"/>
      <c r="BV133" s="186"/>
      <c r="BW133" s="186"/>
      <c r="BX133" s="186"/>
      <c r="BY133" s="186"/>
      <c r="BZ133" s="186"/>
      <c r="CA133" s="186"/>
      <c r="CB133" s="186"/>
      <c r="CC133" s="186"/>
      <c r="CD133" s="186"/>
      <c r="CE133" s="186"/>
      <c r="CF133" s="186"/>
      <c r="CG133" s="186"/>
      <c r="CH133" s="186"/>
      <c r="CI133" s="186"/>
      <c r="CJ133" s="186"/>
      <c r="CK133" s="186"/>
      <c r="CL133" s="186"/>
      <c r="CM133" s="186"/>
      <c r="CN133" s="186"/>
      <c r="CO133" s="186"/>
      <c r="CP133" s="186"/>
      <c r="CQ133" s="186"/>
      <c r="CR133" s="186"/>
      <c r="CS133" s="186"/>
      <c r="CT133" s="186"/>
      <c r="CU133" s="186"/>
      <c r="CV133" s="186"/>
      <c r="CW133" s="186"/>
      <c r="CX133" s="186"/>
      <c r="CY133" s="186"/>
      <c r="CZ133" s="186"/>
      <c r="DA133" s="186"/>
      <c r="DB133" s="186"/>
      <c r="DC133" s="186"/>
      <c r="DD133" s="186"/>
      <c r="DE133" s="186"/>
      <c r="DF133" s="186"/>
      <c r="DG133" s="186"/>
      <c r="DH133" s="186"/>
      <c r="DI133" s="186"/>
      <c r="DJ133" s="186"/>
      <c r="DK133" s="186"/>
      <c r="DL133" s="186"/>
      <c r="DM133" s="186"/>
      <c r="DN133" s="186"/>
      <c r="DO133" s="186"/>
      <c r="DP133" s="186"/>
      <c r="DQ133" s="186"/>
    </row>
    <row r="134" spans="1:121" s="187" customFormat="1" ht="58.5" customHeight="1">
      <c r="A134" s="57"/>
      <c r="B134" s="196" t="s">
        <v>375</v>
      </c>
      <c r="C134" s="242" t="s">
        <v>376</v>
      </c>
      <c r="D134" s="243"/>
      <c r="E134" s="244"/>
      <c r="F134" s="198"/>
      <c r="G134" s="110"/>
      <c r="H134" s="109"/>
      <c r="I134" s="110"/>
      <c r="J134" s="110"/>
      <c r="K134" s="110"/>
      <c r="L134" s="110"/>
      <c r="M134" s="110"/>
      <c r="N134" s="154"/>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c r="AS134" s="186"/>
      <c r="AT134" s="186"/>
      <c r="AU134" s="186"/>
      <c r="AV134" s="186"/>
      <c r="AW134" s="186"/>
      <c r="AX134" s="186"/>
      <c r="AY134" s="186"/>
      <c r="AZ134" s="186"/>
      <c r="BA134" s="186"/>
      <c r="BB134" s="186"/>
      <c r="BC134" s="186"/>
      <c r="BD134" s="186"/>
      <c r="BE134" s="186"/>
      <c r="BF134" s="186"/>
      <c r="BG134" s="186"/>
      <c r="BH134" s="186"/>
      <c r="BI134" s="186"/>
      <c r="BJ134" s="186"/>
      <c r="BK134" s="186"/>
      <c r="BL134" s="186"/>
      <c r="BM134" s="186"/>
      <c r="BN134" s="186"/>
      <c r="BO134" s="186"/>
      <c r="BP134" s="186"/>
      <c r="BQ134" s="186"/>
      <c r="BR134" s="186"/>
      <c r="BS134" s="186"/>
      <c r="BT134" s="186"/>
      <c r="BU134" s="186"/>
      <c r="BV134" s="186"/>
      <c r="BW134" s="186"/>
      <c r="BX134" s="186"/>
      <c r="BY134" s="186"/>
      <c r="BZ134" s="186"/>
      <c r="CA134" s="186"/>
      <c r="CB134" s="186"/>
      <c r="CC134" s="186"/>
      <c r="CD134" s="186"/>
      <c r="CE134" s="186"/>
      <c r="CF134" s="186"/>
      <c r="CG134" s="186"/>
      <c r="CH134" s="186"/>
      <c r="CI134" s="186"/>
      <c r="CJ134" s="186"/>
      <c r="CK134" s="186"/>
      <c r="CL134" s="186"/>
      <c r="CM134" s="186"/>
      <c r="CN134" s="186"/>
      <c r="CO134" s="186"/>
      <c r="CP134" s="186"/>
      <c r="CQ134" s="186"/>
      <c r="CR134" s="186"/>
      <c r="CS134" s="186"/>
      <c r="CT134" s="186"/>
      <c r="CU134" s="186"/>
      <c r="CV134" s="186"/>
      <c r="CW134" s="186"/>
      <c r="CX134" s="186"/>
      <c r="CY134" s="186"/>
      <c r="CZ134" s="186"/>
      <c r="DA134" s="186"/>
      <c r="DB134" s="186"/>
      <c r="DC134" s="186"/>
      <c r="DD134" s="186"/>
      <c r="DE134" s="186"/>
      <c r="DF134" s="186"/>
      <c r="DG134" s="186"/>
      <c r="DH134" s="186"/>
      <c r="DI134" s="186"/>
      <c r="DJ134" s="186"/>
      <c r="DK134" s="186"/>
      <c r="DL134" s="186"/>
      <c r="DM134" s="186"/>
      <c r="DN134" s="186"/>
      <c r="DO134" s="186"/>
      <c r="DP134" s="186"/>
      <c r="DQ134" s="186"/>
    </row>
    <row r="135" spans="1:121" s="187" customFormat="1" ht="76.5" customHeight="1">
      <c r="A135" s="57"/>
      <c r="B135" s="290">
        <v>3</v>
      </c>
      <c r="C135" s="291" t="s">
        <v>210</v>
      </c>
      <c r="D135" s="290" t="s">
        <v>358</v>
      </c>
      <c r="E135" s="285" t="s">
        <v>315</v>
      </c>
      <c r="F135" s="198" t="s">
        <v>64</v>
      </c>
      <c r="G135" s="110">
        <v>4904</v>
      </c>
      <c r="H135" s="109"/>
      <c r="I135" s="110"/>
      <c r="J135" s="110"/>
      <c r="K135" s="110">
        <f t="shared" si="9"/>
        <v>4904</v>
      </c>
      <c r="L135" s="110"/>
      <c r="M135" s="110">
        <f t="shared" si="5"/>
        <v>0</v>
      </c>
      <c r="N135" s="87"/>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186"/>
      <c r="AT135" s="186"/>
      <c r="AU135" s="186"/>
      <c r="AV135" s="186"/>
      <c r="AW135" s="186"/>
      <c r="AX135" s="186"/>
      <c r="AY135" s="186"/>
      <c r="AZ135" s="186"/>
      <c r="BA135" s="186"/>
      <c r="BB135" s="186"/>
      <c r="BC135" s="186"/>
      <c r="BD135" s="186"/>
      <c r="BE135" s="186"/>
      <c r="BF135" s="186"/>
      <c r="BG135" s="186"/>
      <c r="BH135" s="186"/>
      <c r="BI135" s="186"/>
      <c r="BJ135" s="186"/>
      <c r="BK135" s="186"/>
      <c r="BL135" s="186"/>
      <c r="BM135" s="186"/>
      <c r="BN135" s="186"/>
      <c r="BO135" s="186"/>
      <c r="BP135" s="186"/>
      <c r="BQ135" s="186"/>
      <c r="BR135" s="186"/>
      <c r="BS135" s="186"/>
      <c r="BT135" s="186"/>
      <c r="BU135" s="186"/>
      <c r="BV135" s="186"/>
      <c r="BW135" s="186"/>
      <c r="BX135" s="186"/>
      <c r="BY135" s="186"/>
      <c r="BZ135" s="186"/>
      <c r="CA135" s="186"/>
      <c r="CB135" s="186"/>
      <c r="CC135" s="186"/>
      <c r="CD135" s="186"/>
      <c r="CE135" s="186"/>
      <c r="CF135" s="186"/>
      <c r="CG135" s="186"/>
      <c r="CH135" s="186"/>
      <c r="CI135" s="186"/>
      <c r="CJ135" s="186"/>
      <c r="CK135" s="186"/>
      <c r="CL135" s="186"/>
      <c r="CM135" s="186"/>
      <c r="CN135" s="186"/>
      <c r="CO135" s="186"/>
      <c r="CP135" s="186"/>
      <c r="CQ135" s="186"/>
      <c r="CR135" s="186"/>
      <c r="CS135" s="186"/>
      <c r="CT135" s="186"/>
      <c r="CU135" s="186"/>
      <c r="CV135" s="186"/>
      <c r="CW135" s="186"/>
      <c r="CX135" s="186"/>
      <c r="CY135" s="186"/>
      <c r="CZ135" s="186"/>
      <c r="DA135" s="186"/>
      <c r="DB135" s="186"/>
      <c r="DC135" s="186"/>
      <c r="DD135" s="186"/>
      <c r="DE135" s="186"/>
      <c r="DF135" s="186"/>
      <c r="DG135" s="186"/>
      <c r="DH135" s="186"/>
      <c r="DI135" s="186"/>
      <c r="DJ135" s="186"/>
      <c r="DK135" s="186"/>
      <c r="DL135" s="186"/>
      <c r="DM135" s="186"/>
      <c r="DN135" s="186"/>
      <c r="DO135" s="186"/>
      <c r="DP135" s="186"/>
      <c r="DQ135" s="186"/>
    </row>
    <row r="136" spans="1:121" s="61" customFormat="1" ht="82.5" customHeight="1">
      <c r="A136" s="69"/>
      <c r="B136" s="286"/>
      <c r="C136" s="286"/>
      <c r="D136" s="286"/>
      <c r="E136" s="286"/>
      <c r="F136" s="217" t="s">
        <v>245</v>
      </c>
      <c r="G136" s="110">
        <v>3270</v>
      </c>
      <c r="H136" s="109"/>
      <c r="I136" s="110"/>
      <c r="J136" s="110"/>
      <c r="K136" s="110">
        <f t="shared" si="9"/>
        <v>3270</v>
      </c>
      <c r="L136" s="110"/>
      <c r="M136" s="110">
        <f t="shared" si="5"/>
        <v>0</v>
      </c>
      <c r="N136" s="87"/>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199"/>
      <c r="AV136" s="199"/>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199"/>
      <c r="BY136" s="199"/>
      <c r="BZ136" s="199"/>
      <c r="CA136" s="199"/>
      <c r="CB136" s="199"/>
      <c r="CC136" s="199"/>
      <c r="CD136" s="199"/>
      <c r="CE136" s="199"/>
      <c r="CF136" s="199"/>
      <c r="CG136" s="199"/>
      <c r="CH136" s="199"/>
      <c r="CI136" s="199"/>
      <c r="CJ136" s="199"/>
      <c r="CK136" s="199"/>
      <c r="CL136" s="199"/>
      <c r="CM136" s="199"/>
      <c r="CN136" s="199"/>
      <c r="CO136" s="199"/>
      <c r="CP136" s="199"/>
      <c r="CQ136" s="199"/>
      <c r="CR136" s="199"/>
      <c r="CS136" s="199"/>
      <c r="CT136" s="199"/>
      <c r="CU136" s="199"/>
      <c r="CV136" s="199"/>
      <c r="CW136" s="199"/>
      <c r="CX136" s="199"/>
      <c r="CY136" s="199"/>
      <c r="CZ136" s="199"/>
      <c r="DA136" s="199"/>
      <c r="DB136" s="199"/>
      <c r="DC136" s="199"/>
      <c r="DD136" s="199"/>
      <c r="DE136" s="199"/>
      <c r="DF136" s="199"/>
      <c r="DG136" s="199"/>
      <c r="DH136" s="199"/>
      <c r="DI136" s="199"/>
      <c r="DJ136" s="199"/>
      <c r="DK136" s="199"/>
      <c r="DL136" s="199"/>
      <c r="DM136" s="199"/>
      <c r="DN136" s="199"/>
      <c r="DO136" s="199"/>
      <c r="DP136" s="199"/>
      <c r="DQ136" s="199"/>
    </row>
    <row r="137" spans="2:121" ht="43.5" customHeight="1">
      <c r="B137" s="219"/>
      <c r="C137" s="231" t="s">
        <v>86</v>
      </c>
      <c r="D137" s="231"/>
      <c r="E137" s="245" t="s">
        <v>192</v>
      </c>
      <c r="F137" s="245" t="s">
        <v>192</v>
      </c>
      <c r="G137" s="222">
        <f>G135+G117</f>
        <v>7554754</v>
      </c>
      <c r="H137" s="222">
        <f>H136+H135+H117</f>
        <v>0</v>
      </c>
      <c r="I137" s="222">
        <f>I136+I135+I117</f>
        <v>0</v>
      </c>
      <c r="J137" s="222">
        <f>J136+J135+J117</f>
        <v>3794637</v>
      </c>
      <c r="K137" s="222">
        <f t="shared" si="9"/>
        <v>3760117</v>
      </c>
      <c r="L137" s="222">
        <f>L136+L135+L117</f>
        <v>3494369</v>
      </c>
      <c r="M137" s="222">
        <f t="shared" si="5"/>
        <v>300268</v>
      </c>
      <c r="N137" s="246" t="s">
        <v>192</v>
      </c>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row>
    <row r="138" spans="2:121" ht="49.5" customHeight="1">
      <c r="B138" s="271" t="s">
        <v>188</v>
      </c>
      <c r="C138" s="271"/>
      <c r="D138" s="271"/>
      <c r="E138" s="271"/>
      <c r="F138" s="271"/>
      <c r="G138" s="271"/>
      <c r="H138" s="272"/>
      <c r="I138" s="272"/>
      <c r="J138" s="272"/>
      <c r="K138" s="272"/>
      <c r="L138" s="272"/>
      <c r="M138" s="272"/>
      <c r="N138" s="27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row>
    <row r="139" spans="2:121" ht="168.75" customHeight="1">
      <c r="B139" s="197">
        <v>1</v>
      </c>
      <c r="C139" s="198" t="s">
        <v>241</v>
      </c>
      <c r="D139" s="198" t="s">
        <v>352</v>
      </c>
      <c r="E139" s="107" t="s">
        <v>81</v>
      </c>
      <c r="F139" s="108" t="s">
        <v>188</v>
      </c>
      <c r="G139" s="110">
        <v>384280</v>
      </c>
      <c r="H139" s="109"/>
      <c r="I139" s="110"/>
      <c r="J139" s="110">
        <v>250000</v>
      </c>
      <c r="K139" s="110">
        <f aca="true" t="shared" si="10" ref="K139:K168">G139-J139</f>
        <v>134280</v>
      </c>
      <c r="L139" s="110">
        <v>124570</v>
      </c>
      <c r="M139" s="110">
        <f t="shared" si="5"/>
        <v>125430</v>
      </c>
      <c r="N139" s="198" t="s">
        <v>379</v>
      </c>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59"/>
      <c r="DI139" s="59"/>
      <c r="DJ139" s="59"/>
      <c r="DK139" s="59"/>
      <c r="DL139" s="59"/>
      <c r="DM139" s="59"/>
      <c r="DN139" s="59"/>
      <c r="DO139" s="59"/>
      <c r="DP139" s="59"/>
      <c r="DQ139" s="59"/>
    </row>
    <row r="140" spans="2:121" s="148" customFormat="1" ht="100.5" customHeight="1">
      <c r="B140" s="149">
        <v>2</v>
      </c>
      <c r="C140" s="150" t="s">
        <v>223</v>
      </c>
      <c r="D140" s="282" t="s">
        <v>326</v>
      </c>
      <c r="E140" s="96" t="s">
        <v>194</v>
      </c>
      <c r="F140" s="151" t="s">
        <v>188</v>
      </c>
      <c r="G140" s="144">
        <f>G141+G142+G143</f>
        <v>250000</v>
      </c>
      <c r="H140" s="144">
        <f>H141+H142+H143</f>
        <v>0</v>
      </c>
      <c r="I140" s="144">
        <f>I141+I142+I143</f>
        <v>0</v>
      </c>
      <c r="J140" s="144">
        <f>J141+J142+J143</f>
        <v>250000</v>
      </c>
      <c r="K140" s="144">
        <f t="shared" si="10"/>
        <v>0</v>
      </c>
      <c r="L140" s="144">
        <f>L141+L142+L143</f>
        <v>101046</v>
      </c>
      <c r="M140" s="99">
        <f aca="true" t="shared" si="11" ref="M140:M168">J140-L140</f>
        <v>148954</v>
      </c>
      <c r="N140" s="153" t="s">
        <v>192</v>
      </c>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c r="AN140" s="152"/>
      <c r="AO140" s="152"/>
      <c r="AP140" s="152"/>
      <c r="AQ140" s="152"/>
      <c r="AR140" s="152"/>
      <c r="AS140" s="152"/>
      <c r="AT140" s="152"/>
      <c r="AU140" s="152"/>
      <c r="AV140" s="152"/>
      <c r="AW140" s="152"/>
      <c r="AX140" s="152"/>
      <c r="AY140" s="152"/>
      <c r="AZ140" s="152"/>
      <c r="BA140" s="152"/>
      <c r="BB140" s="152"/>
      <c r="BC140" s="152"/>
      <c r="BD140" s="152"/>
      <c r="BE140" s="152"/>
      <c r="BF140" s="152"/>
      <c r="BG140" s="152"/>
      <c r="BH140" s="152"/>
      <c r="BI140" s="152"/>
      <c r="BJ140" s="152"/>
      <c r="BK140" s="152"/>
      <c r="BL140" s="152"/>
      <c r="BM140" s="152"/>
      <c r="BN140" s="152"/>
      <c r="BO140" s="152"/>
      <c r="BP140" s="152"/>
      <c r="BQ140" s="152"/>
      <c r="BR140" s="152"/>
      <c r="BS140" s="152"/>
      <c r="BT140" s="152"/>
      <c r="BU140" s="152"/>
      <c r="BV140" s="152"/>
      <c r="BW140" s="152"/>
      <c r="BX140" s="152"/>
      <c r="BY140" s="152"/>
      <c r="BZ140" s="152"/>
      <c r="CA140" s="152"/>
      <c r="CB140" s="152"/>
      <c r="CC140" s="152"/>
      <c r="CD140" s="152"/>
      <c r="CE140" s="152"/>
      <c r="CF140" s="152"/>
      <c r="CG140" s="152"/>
      <c r="CH140" s="152"/>
      <c r="CI140" s="152"/>
      <c r="CJ140" s="152"/>
      <c r="CK140" s="152"/>
      <c r="CL140" s="152"/>
      <c r="CM140" s="152"/>
      <c r="CN140" s="152"/>
      <c r="CO140" s="152"/>
      <c r="CP140" s="152"/>
      <c r="CQ140" s="152"/>
      <c r="CR140" s="152"/>
      <c r="CS140" s="152"/>
      <c r="CT140" s="152"/>
      <c r="CU140" s="152"/>
      <c r="CV140" s="152"/>
      <c r="CW140" s="152"/>
      <c r="CX140" s="152"/>
      <c r="CY140" s="152"/>
      <c r="CZ140" s="152"/>
      <c r="DA140" s="152"/>
      <c r="DB140" s="152"/>
      <c r="DC140" s="152"/>
      <c r="DD140" s="152"/>
      <c r="DE140" s="152"/>
      <c r="DF140" s="152"/>
      <c r="DG140" s="152"/>
      <c r="DH140" s="152"/>
      <c r="DI140" s="152"/>
      <c r="DJ140" s="152"/>
      <c r="DK140" s="152"/>
      <c r="DL140" s="152"/>
      <c r="DM140" s="152"/>
      <c r="DN140" s="152"/>
      <c r="DO140" s="152"/>
      <c r="DP140" s="152"/>
      <c r="DQ140" s="152"/>
    </row>
    <row r="141" spans="2:121" s="81" customFormat="1" ht="120.75" customHeight="1">
      <c r="B141" s="188" t="s">
        <v>122</v>
      </c>
      <c r="C141" s="248" t="s">
        <v>301</v>
      </c>
      <c r="D141" s="283"/>
      <c r="E141" s="249" t="s">
        <v>84</v>
      </c>
      <c r="F141" s="238" t="s">
        <v>188</v>
      </c>
      <c r="G141" s="130">
        <v>20000</v>
      </c>
      <c r="H141" s="131"/>
      <c r="I141" s="130"/>
      <c r="J141" s="130">
        <v>20000</v>
      </c>
      <c r="K141" s="110">
        <f t="shared" si="10"/>
        <v>0</v>
      </c>
      <c r="L141" s="130">
        <v>11124</v>
      </c>
      <c r="M141" s="110">
        <f t="shared" si="5"/>
        <v>8876</v>
      </c>
      <c r="N141" s="154" t="s">
        <v>289</v>
      </c>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c r="BJ141" s="182"/>
      <c r="BK141" s="182"/>
      <c r="BL141" s="182"/>
      <c r="BM141" s="182"/>
      <c r="BN141" s="182"/>
      <c r="BO141" s="182"/>
      <c r="BP141" s="182"/>
      <c r="BQ141" s="182"/>
      <c r="BR141" s="182"/>
      <c r="BS141" s="182"/>
      <c r="BT141" s="182"/>
      <c r="BU141" s="182"/>
      <c r="BV141" s="182"/>
      <c r="BW141" s="182"/>
      <c r="BX141" s="182"/>
      <c r="BY141" s="182"/>
      <c r="BZ141" s="182"/>
      <c r="CA141" s="182"/>
      <c r="CB141" s="182"/>
      <c r="CC141" s="182"/>
      <c r="CD141" s="182"/>
      <c r="CE141" s="182"/>
      <c r="CF141" s="182"/>
      <c r="CG141" s="182"/>
      <c r="CH141" s="182"/>
      <c r="CI141" s="182"/>
      <c r="CJ141" s="182"/>
      <c r="CK141" s="182"/>
      <c r="CL141" s="182"/>
      <c r="CM141" s="182"/>
      <c r="CN141" s="182"/>
      <c r="CO141" s="182"/>
      <c r="CP141" s="182"/>
      <c r="CQ141" s="182"/>
      <c r="CR141" s="182"/>
      <c r="CS141" s="182"/>
      <c r="CT141" s="182"/>
      <c r="CU141" s="182"/>
      <c r="CV141" s="182"/>
      <c r="CW141" s="182"/>
      <c r="CX141" s="182"/>
      <c r="CY141" s="182"/>
      <c r="CZ141" s="182"/>
      <c r="DA141" s="182"/>
      <c r="DB141" s="182"/>
      <c r="DC141" s="182"/>
      <c r="DD141" s="182"/>
      <c r="DE141" s="182"/>
      <c r="DF141" s="182"/>
      <c r="DG141" s="182"/>
      <c r="DH141" s="182"/>
      <c r="DI141" s="182"/>
      <c r="DJ141" s="182"/>
      <c r="DK141" s="182"/>
      <c r="DL141" s="182"/>
      <c r="DM141" s="182"/>
      <c r="DN141" s="182"/>
      <c r="DO141" s="182"/>
      <c r="DP141" s="182"/>
      <c r="DQ141" s="182"/>
    </row>
    <row r="142" spans="2:121" s="81" customFormat="1" ht="120.75" customHeight="1">
      <c r="B142" s="188" t="s">
        <v>123</v>
      </c>
      <c r="C142" s="248" t="s">
        <v>301</v>
      </c>
      <c r="D142" s="283"/>
      <c r="E142" s="193" t="s">
        <v>190</v>
      </c>
      <c r="F142" s="226" t="s">
        <v>188</v>
      </c>
      <c r="G142" s="130">
        <v>30000</v>
      </c>
      <c r="H142" s="131"/>
      <c r="I142" s="130"/>
      <c r="J142" s="130">
        <v>30000</v>
      </c>
      <c r="K142" s="110">
        <f t="shared" si="10"/>
        <v>0</v>
      </c>
      <c r="L142" s="130">
        <v>12000</v>
      </c>
      <c r="M142" s="110">
        <f>J142-L142</f>
        <v>18000</v>
      </c>
      <c r="N142" s="154" t="s">
        <v>290</v>
      </c>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82"/>
      <c r="BE142" s="182"/>
      <c r="BF142" s="182"/>
      <c r="BG142" s="182"/>
      <c r="BH142" s="182"/>
      <c r="BI142" s="182"/>
      <c r="BJ142" s="182"/>
      <c r="BK142" s="182"/>
      <c r="BL142" s="182"/>
      <c r="BM142" s="182"/>
      <c r="BN142" s="182"/>
      <c r="BO142" s="182"/>
      <c r="BP142" s="182"/>
      <c r="BQ142" s="182"/>
      <c r="BR142" s="182"/>
      <c r="BS142" s="182"/>
      <c r="BT142" s="182"/>
      <c r="BU142" s="182"/>
      <c r="BV142" s="182"/>
      <c r="BW142" s="182"/>
      <c r="BX142" s="182"/>
      <c r="BY142" s="182"/>
      <c r="BZ142" s="182"/>
      <c r="CA142" s="182"/>
      <c r="CB142" s="182"/>
      <c r="CC142" s="182"/>
      <c r="CD142" s="182"/>
      <c r="CE142" s="182"/>
      <c r="CF142" s="182"/>
      <c r="CG142" s="182"/>
      <c r="CH142" s="182"/>
      <c r="CI142" s="182"/>
      <c r="CJ142" s="182"/>
      <c r="CK142" s="182"/>
      <c r="CL142" s="182"/>
      <c r="CM142" s="182"/>
      <c r="CN142" s="182"/>
      <c r="CO142" s="182"/>
      <c r="CP142" s="182"/>
      <c r="CQ142" s="182"/>
      <c r="CR142" s="182"/>
      <c r="CS142" s="182"/>
      <c r="CT142" s="182"/>
      <c r="CU142" s="182"/>
      <c r="CV142" s="182"/>
      <c r="CW142" s="182"/>
      <c r="CX142" s="182"/>
      <c r="CY142" s="182"/>
      <c r="CZ142" s="182"/>
      <c r="DA142" s="182"/>
      <c r="DB142" s="182"/>
      <c r="DC142" s="182"/>
      <c r="DD142" s="182"/>
      <c r="DE142" s="182"/>
      <c r="DF142" s="182"/>
      <c r="DG142" s="182"/>
      <c r="DH142" s="182"/>
      <c r="DI142" s="182"/>
      <c r="DJ142" s="182"/>
      <c r="DK142" s="182"/>
      <c r="DL142" s="182"/>
      <c r="DM142" s="182"/>
      <c r="DN142" s="182"/>
      <c r="DO142" s="182"/>
      <c r="DP142" s="182"/>
      <c r="DQ142" s="182"/>
    </row>
    <row r="143" spans="2:121" s="81" customFormat="1" ht="120.75" customHeight="1">
      <c r="B143" s="188" t="s">
        <v>124</v>
      </c>
      <c r="C143" s="248" t="s">
        <v>301</v>
      </c>
      <c r="D143" s="284"/>
      <c r="E143" s="193" t="s">
        <v>191</v>
      </c>
      <c r="F143" s="226" t="s">
        <v>188</v>
      </c>
      <c r="G143" s="130">
        <v>200000</v>
      </c>
      <c r="H143" s="131"/>
      <c r="I143" s="130"/>
      <c r="J143" s="130">
        <v>200000</v>
      </c>
      <c r="K143" s="110">
        <f t="shared" si="10"/>
        <v>0</v>
      </c>
      <c r="L143" s="130">
        <v>77922</v>
      </c>
      <c r="M143" s="110">
        <f>J143-L143</f>
        <v>122078</v>
      </c>
      <c r="N143" s="154" t="s">
        <v>290</v>
      </c>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c r="BJ143" s="182"/>
      <c r="BK143" s="182"/>
      <c r="BL143" s="182"/>
      <c r="BM143" s="182"/>
      <c r="BN143" s="182"/>
      <c r="BO143" s="182"/>
      <c r="BP143" s="182"/>
      <c r="BQ143" s="182"/>
      <c r="BR143" s="182"/>
      <c r="BS143" s="182"/>
      <c r="BT143" s="182"/>
      <c r="BU143" s="182"/>
      <c r="BV143" s="182"/>
      <c r="BW143" s="182"/>
      <c r="BX143" s="182"/>
      <c r="BY143" s="182"/>
      <c r="BZ143" s="182"/>
      <c r="CA143" s="182"/>
      <c r="CB143" s="182"/>
      <c r="CC143" s="182"/>
      <c r="CD143" s="182"/>
      <c r="CE143" s="182"/>
      <c r="CF143" s="182"/>
      <c r="CG143" s="182"/>
      <c r="CH143" s="182"/>
      <c r="CI143" s="182"/>
      <c r="CJ143" s="182"/>
      <c r="CK143" s="182"/>
      <c r="CL143" s="182"/>
      <c r="CM143" s="182"/>
      <c r="CN143" s="182"/>
      <c r="CO143" s="182"/>
      <c r="CP143" s="182"/>
      <c r="CQ143" s="182"/>
      <c r="CR143" s="182"/>
      <c r="CS143" s="182"/>
      <c r="CT143" s="182"/>
      <c r="CU143" s="182"/>
      <c r="CV143" s="182"/>
      <c r="CW143" s="182"/>
      <c r="CX143" s="182"/>
      <c r="CY143" s="182"/>
      <c r="CZ143" s="182"/>
      <c r="DA143" s="182"/>
      <c r="DB143" s="182"/>
      <c r="DC143" s="182"/>
      <c r="DD143" s="182"/>
      <c r="DE143" s="182"/>
      <c r="DF143" s="182"/>
      <c r="DG143" s="182"/>
      <c r="DH143" s="182"/>
      <c r="DI143" s="182"/>
      <c r="DJ143" s="182"/>
      <c r="DK143" s="182"/>
      <c r="DL143" s="182"/>
      <c r="DM143" s="182"/>
      <c r="DN143" s="182"/>
      <c r="DO143" s="182"/>
      <c r="DP143" s="182"/>
      <c r="DQ143" s="182"/>
    </row>
    <row r="144" spans="2:121" ht="120.75" customHeight="1">
      <c r="B144" s="197">
        <v>3</v>
      </c>
      <c r="C144" s="250" t="s">
        <v>120</v>
      </c>
      <c r="D144" s="198" t="s">
        <v>327</v>
      </c>
      <c r="E144" s="107" t="s">
        <v>81</v>
      </c>
      <c r="F144" s="108" t="s">
        <v>188</v>
      </c>
      <c r="G144" s="110">
        <v>60000</v>
      </c>
      <c r="H144" s="109"/>
      <c r="I144" s="110"/>
      <c r="J144" s="110">
        <v>55000</v>
      </c>
      <c r="K144" s="110">
        <f t="shared" si="10"/>
        <v>5000</v>
      </c>
      <c r="L144" s="110"/>
      <c r="M144" s="110">
        <f t="shared" si="11"/>
        <v>55000</v>
      </c>
      <c r="N144" s="198"/>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c r="CZ144" s="59"/>
      <c r="DA144" s="59"/>
      <c r="DB144" s="59"/>
      <c r="DC144" s="59"/>
      <c r="DD144" s="59"/>
      <c r="DE144" s="59"/>
      <c r="DF144" s="59"/>
      <c r="DG144" s="59"/>
      <c r="DH144" s="59"/>
      <c r="DI144" s="59"/>
      <c r="DJ144" s="59"/>
      <c r="DK144" s="59"/>
      <c r="DL144" s="59"/>
      <c r="DM144" s="59"/>
      <c r="DN144" s="59"/>
      <c r="DO144" s="59"/>
      <c r="DP144" s="59"/>
      <c r="DQ144" s="59"/>
    </row>
    <row r="145" spans="2:121" s="68" customFormat="1" ht="103.5" customHeight="1">
      <c r="B145" s="95">
        <v>4</v>
      </c>
      <c r="C145" s="251" t="s">
        <v>189</v>
      </c>
      <c r="D145" s="268" t="s">
        <v>325</v>
      </c>
      <c r="E145" s="96" t="s">
        <v>194</v>
      </c>
      <c r="F145" s="105" t="s">
        <v>188</v>
      </c>
      <c r="G145" s="99">
        <f>G146+G147+G148+G149</f>
        <v>20204100</v>
      </c>
      <c r="H145" s="98"/>
      <c r="I145" s="99"/>
      <c r="J145" s="99">
        <f>J146+J147+J148+J149</f>
        <v>1232999</v>
      </c>
      <c r="K145" s="99">
        <f t="shared" si="10"/>
        <v>18971101</v>
      </c>
      <c r="L145" s="99">
        <f>L146+L147+L148+L149</f>
        <v>820506</v>
      </c>
      <c r="M145" s="125">
        <f t="shared" si="11"/>
        <v>412493</v>
      </c>
      <c r="N145" s="118" t="s">
        <v>192</v>
      </c>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row>
    <row r="146" spans="2:121" s="73" customFormat="1" ht="190.5" customHeight="1">
      <c r="B146" s="183" t="s">
        <v>122</v>
      </c>
      <c r="C146" s="252" t="s">
        <v>141</v>
      </c>
      <c r="D146" s="267"/>
      <c r="E146" s="193" t="s">
        <v>190</v>
      </c>
      <c r="F146" s="226" t="s">
        <v>188</v>
      </c>
      <c r="G146" s="80">
        <v>5112300</v>
      </c>
      <c r="H146" s="101"/>
      <c r="I146" s="80"/>
      <c r="J146" s="80">
        <v>155990</v>
      </c>
      <c r="K146" s="80">
        <f t="shared" si="10"/>
        <v>4956310</v>
      </c>
      <c r="L146" s="80">
        <v>147445</v>
      </c>
      <c r="M146" s="110">
        <f t="shared" si="11"/>
        <v>8545</v>
      </c>
      <c r="N146" s="108" t="s">
        <v>296</v>
      </c>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72"/>
      <c r="DL146" s="72"/>
      <c r="DM146" s="72"/>
      <c r="DN146" s="72"/>
      <c r="DO146" s="72"/>
      <c r="DP146" s="72"/>
      <c r="DQ146" s="72"/>
    </row>
    <row r="147" spans="2:121" s="73" customFormat="1" ht="196.5" customHeight="1">
      <c r="B147" s="183" t="s">
        <v>123</v>
      </c>
      <c r="C147" s="253" t="s">
        <v>142</v>
      </c>
      <c r="D147" s="267"/>
      <c r="E147" s="193" t="s">
        <v>191</v>
      </c>
      <c r="F147" s="226" t="s">
        <v>188</v>
      </c>
      <c r="G147" s="80">
        <v>10110200</v>
      </c>
      <c r="H147" s="101"/>
      <c r="I147" s="80"/>
      <c r="J147" s="80">
        <v>1018400</v>
      </c>
      <c r="K147" s="80">
        <f t="shared" si="10"/>
        <v>9091800</v>
      </c>
      <c r="L147" s="80">
        <v>632491</v>
      </c>
      <c r="M147" s="110">
        <f t="shared" si="11"/>
        <v>385909</v>
      </c>
      <c r="N147" s="108" t="s">
        <v>297</v>
      </c>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c r="BS147" s="72"/>
      <c r="BT147" s="72"/>
      <c r="BU147" s="72"/>
      <c r="BV147" s="72"/>
      <c r="BW147" s="72"/>
      <c r="BX147" s="72"/>
      <c r="BY147" s="72"/>
      <c r="BZ147" s="72"/>
      <c r="CA147" s="72"/>
      <c r="CB147" s="72"/>
      <c r="CC147" s="72"/>
      <c r="CD147" s="72"/>
      <c r="CE147" s="72"/>
      <c r="CF147" s="72"/>
      <c r="CG147" s="72"/>
      <c r="CH147" s="72"/>
      <c r="CI147" s="72"/>
      <c r="CJ147" s="72"/>
      <c r="CK147" s="72"/>
      <c r="CL147" s="72"/>
      <c r="CM147" s="72"/>
      <c r="CN147" s="72"/>
      <c r="CO147" s="72"/>
      <c r="CP147" s="72"/>
      <c r="CQ147" s="72"/>
      <c r="CR147" s="72"/>
      <c r="CS147" s="72"/>
      <c r="CT147" s="72"/>
      <c r="CU147" s="72"/>
      <c r="CV147" s="72"/>
      <c r="CW147" s="72"/>
      <c r="CX147" s="72"/>
      <c r="CY147" s="72"/>
      <c r="CZ147" s="72"/>
      <c r="DA147" s="72"/>
      <c r="DB147" s="72"/>
      <c r="DC147" s="72"/>
      <c r="DD147" s="72"/>
      <c r="DE147" s="72"/>
      <c r="DF147" s="72"/>
      <c r="DG147" s="72"/>
      <c r="DH147" s="72"/>
      <c r="DI147" s="72"/>
      <c r="DJ147" s="72"/>
      <c r="DK147" s="72"/>
      <c r="DL147" s="72"/>
      <c r="DM147" s="72"/>
      <c r="DN147" s="72"/>
      <c r="DO147" s="72"/>
      <c r="DP147" s="72"/>
      <c r="DQ147" s="72"/>
    </row>
    <row r="148" spans="2:121" s="73" customFormat="1" ht="196.5" customHeight="1">
      <c r="B148" s="183" t="s">
        <v>124</v>
      </c>
      <c r="C148" s="252" t="s">
        <v>143</v>
      </c>
      <c r="D148" s="267"/>
      <c r="E148" s="193" t="s">
        <v>193</v>
      </c>
      <c r="F148" s="226" t="s">
        <v>188</v>
      </c>
      <c r="G148" s="80">
        <v>3249300</v>
      </c>
      <c r="H148" s="101"/>
      <c r="I148" s="80"/>
      <c r="J148" s="80">
        <v>42999</v>
      </c>
      <c r="K148" s="80">
        <f t="shared" si="10"/>
        <v>3206301</v>
      </c>
      <c r="L148" s="80">
        <v>25185</v>
      </c>
      <c r="M148" s="110">
        <f t="shared" si="11"/>
        <v>17814</v>
      </c>
      <c r="N148" s="108" t="s">
        <v>297</v>
      </c>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c r="CA148" s="72"/>
      <c r="CB148" s="72"/>
      <c r="CC148" s="72"/>
      <c r="CD148" s="72"/>
      <c r="CE148" s="72"/>
      <c r="CF148" s="72"/>
      <c r="CG148" s="72"/>
      <c r="CH148" s="72"/>
      <c r="CI148" s="72"/>
      <c r="CJ148" s="72"/>
      <c r="CK148" s="72"/>
      <c r="CL148" s="72"/>
      <c r="CM148" s="72"/>
      <c r="CN148" s="72"/>
      <c r="CO148" s="72"/>
      <c r="CP148" s="72"/>
      <c r="CQ148" s="72"/>
      <c r="CR148" s="72"/>
      <c r="CS148" s="72"/>
      <c r="CT148" s="72"/>
      <c r="CU148" s="72"/>
      <c r="CV148" s="72"/>
      <c r="CW148" s="72"/>
      <c r="CX148" s="72"/>
      <c r="CY148" s="72"/>
      <c r="CZ148" s="72"/>
      <c r="DA148" s="72"/>
      <c r="DB148" s="72"/>
      <c r="DC148" s="72"/>
      <c r="DD148" s="72"/>
      <c r="DE148" s="72"/>
      <c r="DF148" s="72"/>
      <c r="DG148" s="72"/>
      <c r="DH148" s="72"/>
      <c r="DI148" s="72"/>
      <c r="DJ148" s="72"/>
      <c r="DK148" s="72"/>
      <c r="DL148" s="72"/>
      <c r="DM148" s="72"/>
      <c r="DN148" s="72"/>
      <c r="DO148" s="72"/>
      <c r="DP148" s="72"/>
      <c r="DQ148" s="72"/>
    </row>
    <row r="149" spans="2:121" s="73" customFormat="1" ht="217.5" customHeight="1">
      <c r="B149" s="183" t="s">
        <v>125</v>
      </c>
      <c r="C149" s="252" t="s">
        <v>144</v>
      </c>
      <c r="D149" s="267"/>
      <c r="E149" s="193" t="s">
        <v>84</v>
      </c>
      <c r="F149" s="226" t="s">
        <v>188</v>
      </c>
      <c r="G149" s="80">
        <v>1732300</v>
      </c>
      <c r="H149" s="101"/>
      <c r="I149" s="80"/>
      <c r="J149" s="80">
        <v>15610</v>
      </c>
      <c r="K149" s="80">
        <f t="shared" si="10"/>
        <v>1716690</v>
      </c>
      <c r="L149" s="80">
        <v>15385</v>
      </c>
      <c r="M149" s="110">
        <f t="shared" si="11"/>
        <v>225</v>
      </c>
      <c r="N149" s="108" t="s">
        <v>297</v>
      </c>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c r="BO149" s="72"/>
      <c r="BP149" s="72"/>
      <c r="BQ149" s="72"/>
      <c r="BR149" s="72"/>
      <c r="BS149" s="72"/>
      <c r="BT149" s="72"/>
      <c r="BU149" s="72"/>
      <c r="BV149" s="72"/>
      <c r="BW149" s="72"/>
      <c r="BX149" s="72"/>
      <c r="BY149" s="72"/>
      <c r="BZ149" s="72"/>
      <c r="CA149" s="72"/>
      <c r="CB149" s="72"/>
      <c r="CC149" s="72"/>
      <c r="CD149" s="72"/>
      <c r="CE149" s="72"/>
      <c r="CF149" s="72"/>
      <c r="CG149" s="72"/>
      <c r="CH149" s="72"/>
      <c r="CI149" s="72"/>
      <c r="CJ149" s="72"/>
      <c r="CK149" s="72"/>
      <c r="CL149" s="72"/>
      <c r="CM149" s="72"/>
      <c r="CN149" s="72"/>
      <c r="CO149" s="72"/>
      <c r="CP149" s="72"/>
      <c r="CQ149" s="72"/>
      <c r="CR149" s="72"/>
      <c r="CS149" s="72"/>
      <c r="CT149" s="72"/>
      <c r="CU149" s="72"/>
      <c r="CV149" s="72"/>
      <c r="CW149" s="72"/>
      <c r="CX149" s="72"/>
      <c r="CY149" s="72"/>
      <c r="CZ149" s="72"/>
      <c r="DA149" s="72"/>
      <c r="DB149" s="72"/>
      <c r="DC149" s="72"/>
      <c r="DD149" s="72"/>
      <c r="DE149" s="72"/>
      <c r="DF149" s="72"/>
      <c r="DG149" s="72"/>
      <c r="DH149" s="72"/>
      <c r="DI149" s="72"/>
      <c r="DJ149" s="72"/>
      <c r="DK149" s="72"/>
      <c r="DL149" s="72"/>
      <c r="DM149" s="72"/>
      <c r="DN149" s="72"/>
      <c r="DO149" s="72"/>
      <c r="DP149" s="72"/>
      <c r="DQ149" s="72"/>
    </row>
    <row r="150" spans="1:121" s="61" customFormat="1" ht="96.75" customHeight="1" hidden="1" thickBot="1">
      <c r="A150" s="69"/>
      <c r="B150" s="77">
        <v>5</v>
      </c>
      <c r="C150" s="111" t="s">
        <v>121</v>
      </c>
      <c r="D150" s="112" t="s">
        <v>94</v>
      </c>
      <c r="E150" s="113" t="s">
        <v>102</v>
      </c>
      <c r="F150" s="114" t="s">
        <v>65</v>
      </c>
      <c r="G150" s="134"/>
      <c r="H150" s="78"/>
      <c r="I150" s="79"/>
      <c r="J150" s="115"/>
      <c r="K150" s="116">
        <f t="shared" si="10"/>
        <v>0</v>
      </c>
      <c r="L150" s="79"/>
      <c r="M150" s="110">
        <f t="shared" si="11"/>
        <v>0</v>
      </c>
      <c r="N150" s="117"/>
      <c r="O150" s="192"/>
      <c r="P150" s="192"/>
      <c r="Q150" s="192"/>
      <c r="R150" s="192"/>
      <c r="S150" s="192"/>
      <c r="T150" s="192"/>
      <c r="U150" s="192"/>
      <c r="V150" s="192"/>
      <c r="W150" s="192"/>
      <c r="X150" s="192"/>
      <c r="Y150" s="192"/>
      <c r="Z150" s="192"/>
      <c r="AA150" s="192"/>
      <c r="AB150" s="192"/>
      <c r="AC150" s="192"/>
      <c r="AD150" s="192"/>
      <c r="AE150" s="192"/>
      <c r="AF150" s="192"/>
      <c r="AG150" s="192"/>
      <c r="AH150" s="192"/>
      <c r="AI150" s="192"/>
      <c r="AJ150" s="192"/>
      <c r="AK150" s="192"/>
      <c r="AL150" s="192"/>
      <c r="AM150" s="192"/>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2"/>
      <c r="BQ150" s="192"/>
      <c r="BR150" s="192"/>
      <c r="BS150" s="192"/>
      <c r="BT150" s="192"/>
      <c r="BU150" s="192"/>
      <c r="BV150" s="192"/>
      <c r="BW150" s="192"/>
      <c r="BX150" s="192"/>
      <c r="BY150" s="192"/>
      <c r="BZ150" s="192"/>
      <c r="CA150" s="192"/>
      <c r="CB150" s="192"/>
      <c r="CC150" s="192"/>
      <c r="CD150" s="192"/>
      <c r="CE150" s="192"/>
      <c r="CF150" s="192"/>
      <c r="CG150" s="192"/>
      <c r="CH150" s="192"/>
      <c r="CI150" s="192"/>
      <c r="CJ150" s="192"/>
      <c r="CK150" s="192"/>
      <c r="CL150" s="192"/>
      <c r="CM150" s="192"/>
      <c r="CN150" s="192"/>
      <c r="CO150" s="192"/>
      <c r="CP150" s="192"/>
      <c r="CQ150" s="192"/>
      <c r="CR150" s="192"/>
      <c r="CS150" s="192"/>
      <c r="CT150" s="192"/>
      <c r="CU150" s="192"/>
      <c r="CV150" s="192"/>
      <c r="CW150" s="192"/>
      <c r="CX150" s="192"/>
      <c r="CY150" s="192"/>
      <c r="CZ150" s="192"/>
      <c r="DA150" s="192"/>
      <c r="DB150" s="192"/>
      <c r="DC150" s="192"/>
      <c r="DD150" s="192"/>
      <c r="DE150" s="192"/>
      <c r="DF150" s="192"/>
      <c r="DG150" s="192"/>
      <c r="DH150" s="192"/>
      <c r="DI150" s="192"/>
      <c r="DJ150" s="192"/>
      <c r="DK150" s="192"/>
      <c r="DL150" s="192"/>
      <c r="DM150" s="192"/>
      <c r="DN150" s="192"/>
      <c r="DO150" s="192"/>
      <c r="DP150" s="192"/>
      <c r="DQ150" s="192"/>
    </row>
    <row r="151" spans="2:121" s="70" customFormat="1" ht="41.25" customHeight="1">
      <c r="B151" s="277" t="s">
        <v>86</v>
      </c>
      <c r="C151" s="278"/>
      <c r="D151" s="278"/>
      <c r="E151" s="254" t="s">
        <v>192</v>
      </c>
      <c r="F151" s="254" t="s">
        <v>192</v>
      </c>
      <c r="G151" s="255">
        <f>G139+G140+G144+G145</f>
        <v>20898380</v>
      </c>
      <c r="H151" s="255">
        <f>H139+H140+H144+H145</f>
        <v>0</v>
      </c>
      <c r="I151" s="255">
        <f>I139+I140+I144+I145</f>
        <v>0</v>
      </c>
      <c r="J151" s="255">
        <f>J139+J140+J144+J145</f>
        <v>1787999</v>
      </c>
      <c r="K151" s="255">
        <f t="shared" si="10"/>
        <v>19110381</v>
      </c>
      <c r="L151" s="255">
        <f>L139+L140+L144+L145</f>
        <v>1046122</v>
      </c>
      <c r="M151" s="247">
        <f t="shared" si="11"/>
        <v>741877</v>
      </c>
      <c r="N151" s="254" t="s">
        <v>192</v>
      </c>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71"/>
      <c r="BU151" s="71"/>
      <c r="BV151" s="71"/>
      <c r="BW151" s="71"/>
      <c r="BX151" s="71"/>
      <c r="BY151" s="71"/>
      <c r="BZ151" s="71"/>
      <c r="CA151" s="71"/>
      <c r="CB151" s="71"/>
      <c r="CC151" s="71"/>
      <c r="CD151" s="71"/>
      <c r="CE151" s="71"/>
      <c r="CF151" s="71"/>
      <c r="CG151" s="71"/>
      <c r="CH151" s="71"/>
      <c r="CI151" s="71"/>
      <c r="CJ151" s="71"/>
      <c r="CK151" s="71"/>
      <c r="CL151" s="71"/>
      <c r="CM151" s="71"/>
      <c r="CN151" s="71"/>
      <c r="CO151" s="71"/>
      <c r="CP151" s="71"/>
      <c r="CQ151" s="71"/>
      <c r="CR151" s="71"/>
      <c r="CS151" s="71"/>
      <c r="CT151" s="71"/>
      <c r="CU151" s="71"/>
      <c r="CV151" s="71"/>
      <c r="CW151" s="71"/>
      <c r="CX151" s="71"/>
      <c r="CY151" s="71"/>
      <c r="CZ151" s="71"/>
      <c r="DA151" s="71"/>
      <c r="DB151" s="71"/>
      <c r="DC151" s="71"/>
      <c r="DD151" s="71"/>
      <c r="DE151" s="71"/>
      <c r="DF151" s="71"/>
      <c r="DG151" s="71"/>
      <c r="DH151" s="71"/>
      <c r="DI151" s="71"/>
      <c r="DJ151" s="71"/>
      <c r="DK151" s="71"/>
      <c r="DL151" s="71"/>
      <c r="DM151" s="71"/>
      <c r="DN151" s="71"/>
      <c r="DO151" s="71"/>
      <c r="DP151" s="71"/>
      <c r="DQ151" s="71"/>
    </row>
    <row r="152" spans="2:121" ht="44.25" customHeight="1">
      <c r="B152" s="271" t="s">
        <v>195</v>
      </c>
      <c r="C152" s="273"/>
      <c r="D152" s="273"/>
      <c r="E152" s="273"/>
      <c r="F152" s="273"/>
      <c r="G152" s="273"/>
      <c r="H152" s="274"/>
      <c r="I152" s="274"/>
      <c r="J152" s="274"/>
      <c r="K152" s="274"/>
      <c r="L152" s="133"/>
      <c r="M152" s="133"/>
      <c r="N152" s="61"/>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row>
    <row r="153" spans="2:121" s="81" customFormat="1" ht="271.5" customHeight="1">
      <c r="B153" s="188">
        <v>1</v>
      </c>
      <c r="C153" s="256" t="s">
        <v>215</v>
      </c>
      <c r="D153" s="154" t="s">
        <v>322</v>
      </c>
      <c r="E153" s="207" t="s">
        <v>82</v>
      </c>
      <c r="F153" s="188" t="s">
        <v>66</v>
      </c>
      <c r="G153" s="130">
        <v>147500</v>
      </c>
      <c r="H153" s="131"/>
      <c r="I153" s="130"/>
      <c r="J153" s="130">
        <v>112000</v>
      </c>
      <c r="K153" s="130">
        <f t="shared" si="10"/>
        <v>35500</v>
      </c>
      <c r="L153" s="130">
        <v>105258</v>
      </c>
      <c r="M153" s="110">
        <f t="shared" si="11"/>
        <v>6742</v>
      </c>
      <c r="N153" s="154" t="s">
        <v>394</v>
      </c>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c r="AR153" s="182"/>
      <c r="AS153" s="182"/>
      <c r="AT153" s="182"/>
      <c r="AU153" s="182"/>
      <c r="AV153" s="182"/>
      <c r="AW153" s="182"/>
      <c r="AX153" s="182"/>
      <c r="AY153" s="182"/>
      <c r="AZ153" s="182"/>
      <c r="BA153" s="182"/>
      <c r="BB153" s="182"/>
      <c r="BC153" s="182"/>
      <c r="BD153" s="182"/>
      <c r="BE153" s="182"/>
      <c r="BF153" s="182"/>
      <c r="BG153" s="182"/>
      <c r="BH153" s="182"/>
      <c r="BI153" s="182"/>
      <c r="BJ153" s="182"/>
      <c r="BK153" s="182"/>
      <c r="BL153" s="182"/>
      <c r="BM153" s="182"/>
      <c r="BN153" s="182"/>
      <c r="BO153" s="182"/>
      <c r="BP153" s="182"/>
      <c r="BQ153" s="182"/>
      <c r="BR153" s="182"/>
      <c r="BS153" s="182"/>
      <c r="BT153" s="182"/>
      <c r="BU153" s="182"/>
      <c r="BV153" s="182"/>
      <c r="BW153" s="182"/>
      <c r="BX153" s="182"/>
      <c r="BY153" s="182"/>
      <c r="BZ153" s="182"/>
      <c r="CA153" s="182"/>
      <c r="CB153" s="182"/>
      <c r="CC153" s="182"/>
      <c r="CD153" s="182"/>
      <c r="CE153" s="182"/>
      <c r="CF153" s="182"/>
      <c r="CG153" s="182"/>
      <c r="CH153" s="182"/>
      <c r="CI153" s="182"/>
      <c r="CJ153" s="182"/>
      <c r="CK153" s="182"/>
      <c r="CL153" s="182"/>
      <c r="CM153" s="182"/>
      <c r="CN153" s="182"/>
      <c r="CO153" s="182"/>
      <c r="CP153" s="182"/>
      <c r="CQ153" s="182"/>
      <c r="CR153" s="182"/>
      <c r="CS153" s="182"/>
      <c r="CT153" s="182"/>
      <c r="CU153" s="182"/>
      <c r="CV153" s="182"/>
      <c r="CW153" s="182"/>
      <c r="CX153" s="182"/>
      <c r="CY153" s="182"/>
      <c r="CZ153" s="182"/>
      <c r="DA153" s="182"/>
      <c r="DB153" s="182"/>
      <c r="DC153" s="182"/>
      <c r="DD153" s="182"/>
      <c r="DE153" s="182"/>
      <c r="DF153" s="182"/>
      <c r="DG153" s="182"/>
      <c r="DH153" s="182"/>
      <c r="DI153" s="182"/>
      <c r="DJ153" s="182"/>
      <c r="DK153" s="182"/>
      <c r="DL153" s="182"/>
      <c r="DM153" s="182"/>
      <c r="DN153" s="182"/>
      <c r="DO153" s="182"/>
      <c r="DP153" s="182"/>
      <c r="DQ153" s="182"/>
    </row>
    <row r="154" spans="2:121" s="81" customFormat="1" ht="267.75" customHeight="1">
      <c r="B154" s="188">
        <v>2</v>
      </c>
      <c r="C154" s="154" t="s">
        <v>295</v>
      </c>
      <c r="D154" s="154" t="s">
        <v>320</v>
      </c>
      <c r="E154" s="207" t="s">
        <v>196</v>
      </c>
      <c r="F154" s="188" t="s">
        <v>66</v>
      </c>
      <c r="G154" s="130">
        <v>208000</v>
      </c>
      <c r="H154" s="131"/>
      <c r="I154" s="130"/>
      <c r="J154" s="130">
        <v>208000</v>
      </c>
      <c r="K154" s="130"/>
      <c r="L154" s="130">
        <v>152545.97</v>
      </c>
      <c r="M154" s="110"/>
      <c r="N154" s="138" t="s">
        <v>269</v>
      </c>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c r="CB154" s="182"/>
      <c r="CC154" s="182"/>
      <c r="CD154" s="182"/>
      <c r="CE154" s="182"/>
      <c r="CF154" s="182"/>
      <c r="CG154" s="182"/>
      <c r="CH154" s="182"/>
      <c r="CI154" s="182"/>
      <c r="CJ154" s="182"/>
      <c r="CK154" s="182"/>
      <c r="CL154" s="182"/>
      <c r="CM154" s="182"/>
      <c r="CN154" s="182"/>
      <c r="CO154" s="182"/>
      <c r="CP154" s="182"/>
      <c r="CQ154" s="182"/>
      <c r="CR154" s="182"/>
      <c r="CS154" s="182"/>
      <c r="CT154" s="182"/>
      <c r="CU154" s="182"/>
      <c r="CV154" s="182"/>
      <c r="CW154" s="182"/>
      <c r="CX154" s="182"/>
      <c r="CY154" s="182"/>
      <c r="CZ154" s="182"/>
      <c r="DA154" s="182"/>
      <c r="DB154" s="182"/>
      <c r="DC154" s="182"/>
      <c r="DD154" s="182"/>
      <c r="DE154" s="182"/>
      <c r="DF154" s="182"/>
      <c r="DG154" s="182"/>
      <c r="DH154" s="182"/>
      <c r="DI154" s="182"/>
      <c r="DJ154" s="182"/>
      <c r="DK154" s="182"/>
      <c r="DL154" s="182"/>
      <c r="DM154" s="182"/>
      <c r="DN154" s="182"/>
      <c r="DO154" s="182"/>
      <c r="DP154" s="182"/>
      <c r="DQ154" s="182"/>
    </row>
    <row r="155" spans="2:121" s="81" customFormat="1" ht="228.75" customHeight="1">
      <c r="B155" s="188">
        <v>3</v>
      </c>
      <c r="C155" s="154" t="s">
        <v>292</v>
      </c>
      <c r="D155" s="198" t="s">
        <v>367</v>
      </c>
      <c r="E155" s="207" t="s">
        <v>196</v>
      </c>
      <c r="F155" s="188" t="s">
        <v>66</v>
      </c>
      <c r="G155" s="130">
        <v>475000</v>
      </c>
      <c r="H155" s="131"/>
      <c r="I155" s="130"/>
      <c r="J155" s="130">
        <v>475000</v>
      </c>
      <c r="K155" s="130">
        <f t="shared" si="10"/>
        <v>0</v>
      </c>
      <c r="L155" s="130">
        <v>474657.45</v>
      </c>
      <c r="M155" s="110">
        <f t="shared" si="11"/>
        <v>342.54999999998836</v>
      </c>
      <c r="N155" s="257" t="s">
        <v>242</v>
      </c>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2"/>
      <c r="AU155" s="182"/>
      <c r="AV155" s="182"/>
      <c r="AW155" s="182"/>
      <c r="AX155" s="182"/>
      <c r="AY155" s="182"/>
      <c r="AZ155" s="182"/>
      <c r="BA155" s="182"/>
      <c r="BB155" s="182"/>
      <c r="BC155" s="182"/>
      <c r="BD155" s="182"/>
      <c r="BE155" s="182"/>
      <c r="BF155" s="182"/>
      <c r="BG155" s="182"/>
      <c r="BH155" s="182"/>
      <c r="BI155" s="182"/>
      <c r="BJ155" s="182"/>
      <c r="BK155" s="182"/>
      <c r="BL155" s="182"/>
      <c r="BM155" s="182"/>
      <c r="BN155" s="182"/>
      <c r="BO155" s="182"/>
      <c r="BP155" s="182"/>
      <c r="BQ155" s="182"/>
      <c r="BR155" s="182"/>
      <c r="BS155" s="182"/>
      <c r="BT155" s="182"/>
      <c r="BU155" s="182"/>
      <c r="BV155" s="182"/>
      <c r="BW155" s="182"/>
      <c r="BX155" s="182"/>
      <c r="BY155" s="182"/>
      <c r="BZ155" s="182"/>
      <c r="CA155" s="182"/>
      <c r="CB155" s="182"/>
      <c r="CC155" s="182"/>
      <c r="CD155" s="182"/>
      <c r="CE155" s="182"/>
      <c r="CF155" s="182"/>
      <c r="CG155" s="182"/>
      <c r="CH155" s="182"/>
      <c r="CI155" s="182"/>
      <c r="CJ155" s="182"/>
      <c r="CK155" s="182"/>
      <c r="CL155" s="182"/>
      <c r="CM155" s="182"/>
      <c r="CN155" s="182"/>
      <c r="CO155" s="182"/>
      <c r="CP155" s="182"/>
      <c r="CQ155" s="182"/>
      <c r="CR155" s="182"/>
      <c r="CS155" s="182"/>
      <c r="CT155" s="182"/>
      <c r="CU155" s="182"/>
      <c r="CV155" s="182"/>
      <c r="CW155" s="182"/>
      <c r="CX155" s="182"/>
      <c r="CY155" s="182"/>
      <c r="CZ155" s="182"/>
      <c r="DA155" s="182"/>
      <c r="DB155" s="182"/>
      <c r="DC155" s="182"/>
      <c r="DD155" s="182"/>
      <c r="DE155" s="182"/>
      <c r="DF155" s="182"/>
      <c r="DG155" s="182"/>
      <c r="DH155" s="182"/>
      <c r="DI155" s="182"/>
      <c r="DJ155" s="182"/>
      <c r="DK155" s="182"/>
      <c r="DL155" s="182"/>
      <c r="DM155" s="182"/>
      <c r="DN155" s="182"/>
      <c r="DO155" s="182"/>
      <c r="DP155" s="182"/>
      <c r="DQ155" s="182"/>
    </row>
    <row r="156" spans="2:121" s="81" customFormat="1" ht="162.75" customHeight="1">
      <c r="B156" s="188">
        <v>4</v>
      </c>
      <c r="C156" s="201" t="s">
        <v>293</v>
      </c>
      <c r="D156" s="198" t="s">
        <v>367</v>
      </c>
      <c r="E156" s="207" t="s">
        <v>83</v>
      </c>
      <c r="F156" s="188" t="s">
        <v>66</v>
      </c>
      <c r="G156" s="130">
        <v>500000</v>
      </c>
      <c r="H156" s="131"/>
      <c r="I156" s="130"/>
      <c r="J156" s="130">
        <v>500000</v>
      </c>
      <c r="K156" s="130">
        <f t="shared" si="10"/>
        <v>0</v>
      </c>
      <c r="L156" s="130"/>
      <c r="M156" s="110">
        <f t="shared" si="11"/>
        <v>500000</v>
      </c>
      <c r="N156" s="257"/>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c r="AR156" s="182"/>
      <c r="AS156" s="182"/>
      <c r="AT156" s="182"/>
      <c r="AU156" s="182"/>
      <c r="AV156" s="182"/>
      <c r="AW156" s="182"/>
      <c r="AX156" s="182"/>
      <c r="AY156" s="182"/>
      <c r="AZ156" s="182"/>
      <c r="BA156" s="182"/>
      <c r="BB156" s="182"/>
      <c r="BC156" s="182"/>
      <c r="BD156" s="182"/>
      <c r="BE156" s="182"/>
      <c r="BF156" s="182"/>
      <c r="BG156" s="182"/>
      <c r="BH156" s="182"/>
      <c r="BI156" s="182"/>
      <c r="BJ156" s="182"/>
      <c r="BK156" s="182"/>
      <c r="BL156" s="182"/>
      <c r="BM156" s="182"/>
      <c r="BN156" s="182"/>
      <c r="BO156" s="182"/>
      <c r="BP156" s="182"/>
      <c r="BQ156" s="182"/>
      <c r="BR156" s="182"/>
      <c r="BS156" s="182"/>
      <c r="BT156" s="182"/>
      <c r="BU156" s="182"/>
      <c r="BV156" s="182"/>
      <c r="BW156" s="182"/>
      <c r="BX156" s="182"/>
      <c r="BY156" s="182"/>
      <c r="BZ156" s="182"/>
      <c r="CA156" s="182"/>
      <c r="CB156" s="182"/>
      <c r="CC156" s="182"/>
      <c r="CD156" s="182"/>
      <c r="CE156" s="182"/>
      <c r="CF156" s="182"/>
      <c r="CG156" s="182"/>
      <c r="CH156" s="182"/>
      <c r="CI156" s="182"/>
      <c r="CJ156" s="182"/>
      <c r="CK156" s="182"/>
      <c r="CL156" s="182"/>
      <c r="CM156" s="182"/>
      <c r="CN156" s="182"/>
      <c r="CO156" s="182"/>
      <c r="CP156" s="182"/>
      <c r="CQ156" s="182"/>
      <c r="CR156" s="182"/>
      <c r="CS156" s="182"/>
      <c r="CT156" s="182"/>
      <c r="CU156" s="182"/>
      <c r="CV156" s="182"/>
      <c r="CW156" s="182"/>
      <c r="CX156" s="182"/>
      <c r="CY156" s="182"/>
      <c r="CZ156" s="182"/>
      <c r="DA156" s="182"/>
      <c r="DB156" s="182"/>
      <c r="DC156" s="182"/>
      <c r="DD156" s="182"/>
      <c r="DE156" s="182"/>
      <c r="DF156" s="182"/>
      <c r="DG156" s="182"/>
      <c r="DH156" s="182"/>
      <c r="DI156" s="182"/>
      <c r="DJ156" s="182"/>
      <c r="DK156" s="182"/>
      <c r="DL156" s="182"/>
      <c r="DM156" s="182"/>
      <c r="DN156" s="182"/>
      <c r="DO156" s="182"/>
      <c r="DP156" s="182"/>
      <c r="DQ156" s="182"/>
    </row>
    <row r="157" spans="2:121" s="81" customFormat="1" ht="191.25" customHeight="1">
      <c r="B157" s="188">
        <v>5</v>
      </c>
      <c r="C157" s="201" t="s">
        <v>294</v>
      </c>
      <c r="D157" s="198" t="s">
        <v>367</v>
      </c>
      <c r="E157" s="207" t="s">
        <v>83</v>
      </c>
      <c r="F157" s="188" t="s">
        <v>66</v>
      </c>
      <c r="G157" s="130">
        <v>500000</v>
      </c>
      <c r="H157" s="131"/>
      <c r="I157" s="130"/>
      <c r="J157" s="130">
        <v>500000</v>
      </c>
      <c r="K157" s="130">
        <f t="shared" si="10"/>
        <v>0</v>
      </c>
      <c r="L157" s="130">
        <v>500000</v>
      </c>
      <c r="M157" s="110">
        <f t="shared" si="11"/>
        <v>0</v>
      </c>
      <c r="N157" s="108" t="s">
        <v>316</v>
      </c>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182"/>
      <c r="AV157" s="182"/>
      <c r="AW157" s="182"/>
      <c r="AX157" s="182"/>
      <c r="AY157" s="182"/>
      <c r="AZ157" s="182"/>
      <c r="BA157" s="182"/>
      <c r="BB157" s="182"/>
      <c r="BC157" s="182"/>
      <c r="BD157" s="182"/>
      <c r="BE157" s="182"/>
      <c r="BF157" s="182"/>
      <c r="BG157" s="182"/>
      <c r="BH157" s="182"/>
      <c r="BI157" s="182"/>
      <c r="BJ157" s="182"/>
      <c r="BK157" s="182"/>
      <c r="BL157" s="182"/>
      <c r="BM157" s="182"/>
      <c r="BN157" s="182"/>
      <c r="BO157" s="182"/>
      <c r="BP157" s="182"/>
      <c r="BQ157" s="182"/>
      <c r="BR157" s="182"/>
      <c r="BS157" s="182"/>
      <c r="BT157" s="182"/>
      <c r="BU157" s="182"/>
      <c r="BV157" s="182"/>
      <c r="BW157" s="182"/>
      <c r="BX157" s="182"/>
      <c r="BY157" s="182"/>
      <c r="BZ157" s="182"/>
      <c r="CA157" s="182"/>
      <c r="CB157" s="182"/>
      <c r="CC157" s="182"/>
      <c r="CD157" s="182"/>
      <c r="CE157" s="182"/>
      <c r="CF157" s="182"/>
      <c r="CG157" s="182"/>
      <c r="CH157" s="182"/>
      <c r="CI157" s="182"/>
      <c r="CJ157" s="182"/>
      <c r="CK157" s="182"/>
      <c r="CL157" s="182"/>
      <c r="CM157" s="182"/>
      <c r="CN157" s="182"/>
      <c r="CO157" s="182"/>
      <c r="CP157" s="182"/>
      <c r="CQ157" s="182"/>
      <c r="CR157" s="182"/>
      <c r="CS157" s="182"/>
      <c r="CT157" s="182"/>
      <c r="CU157" s="182"/>
      <c r="CV157" s="182"/>
      <c r="CW157" s="182"/>
      <c r="CX157" s="182"/>
      <c r="CY157" s="182"/>
      <c r="CZ157" s="182"/>
      <c r="DA157" s="182"/>
      <c r="DB157" s="182"/>
      <c r="DC157" s="182"/>
      <c r="DD157" s="182"/>
      <c r="DE157" s="182"/>
      <c r="DF157" s="182"/>
      <c r="DG157" s="182"/>
      <c r="DH157" s="182"/>
      <c r="DI157" s="182"/>
      <c r="DJ157" s="182"/>
      <c r="DK157" s="182"/>
      <c r="DL157" s="182"/>
      <c r="DM157" s="182"/>
      <c r="DN157" s="182"/>
      <c r="DO157" s="182"/>
      <c r="DP157" s="182"/>
      <c r="DQ157" s="182"/>
    </row>
    <row r="158" spans="2:121" s="81" customFormat="1" ht="205.5" customHeight="1">
      <c r="B158" s="188">
        <v>6</v>
      </c>
      <c r="C158" s="256" t="s">
        <v>291</v>
      </c>
      <c r="D158" s="198" t="s">
        <v>369</v>
      </c>
      <c r="E158" s="207" t="s">
        <v>83</v>
      </c>
      <c r="F158" s="188" t="s">
        <v>66</v>
      </c>
      <c r="G158" s="130">
        <v>419000</v>
      </c>
      <c r="H158" s="131"/>
      <c r="I158" s="130"/>
      <c r="J158" s="130">
        <v>410000</v>
      </c>
      <c r="K158" s="130">
        <f t="shared" si="10"/>
        <v>9000</v>
      </c>
      <c r="L158" s="130">
        <v>398836.68</v>
      </c>
      <c r="M158" s="130">
        <f t="shared" si="11"/>
        <v>11163.320000000007</v>
      </c>
      <c r="N158" s="138" t="s">
        <v>270</v>
      </c>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182"/>
      <c r="AV158" s="182"/>
      <c r="AW158" s="182"/>
      <c r="AX158" s="182"/>
      <c r="AY158" s="182"/>
      <c r="AZ158" s="182"/>
      <c r="BA158" s="182"/>
      <c r="BB158" s="182"/>
      <c r="BC158" s="182"/>
      <c r="BD158" s="182"/>
      <c r="BE158" s="182"/>
      <c r="BF158" s="182"/>
      <c r="BG158" s="182"/>
      <c r="BH158" s="182"/>
      <c r="BI158" s="182"/>
      <c r="BJ158" s="182"/>
      <c r="BK158" s="182"/>
      <c r="BL158" s="182"/>
      <c r="BM158" s="182"/>
      <c r="BN158" s="182"/>
      <c r="BO158" s="182"/>
      <c r="BP158" s="182"/>
      <c r="BQ158" s="182"/>
      <c r="BR158" s="182"/>
      <c r="BS158" s="182"/>
      <c r="BT158" s="182"/>
      <c r="BU158" s="182"/>
      <c r="BV158" s="182"/>
      <c r="BW158" s="182"/>
      <c r="BX158" s="182"/>
      <c r="BY158" s="182"/>
      <c r="BZ158" s="182"/>
      <c r="CA158" s="182"/>
      <c r="CB158" s="182"/>
      <c r="CC158" s="182"/>
      <c r="CD158" s="182"/>
      <c r="CE158" s="182"/>
      <c r="CF158" s="182"/>
      <c r="CG158" s="182"/>
      <c r="CH158" s="182"/>
      <c r="CI158" s="182"/>
      <c r="CJ158" s="182"/>
      <c r="CK158" s="182"/>
      <c r="CL158" s="182"/>
      <c r="CM158" s="182"/>
      <c r="CN158" s="182"/>
      <c r="CO158" s="182"/>
      <c r="CP158" s="182"/>
      <c r="CQ158" s="182"/>
      <c r="CR158" s="182"/>
      <c r="CS158" s="182"/>
      <c r="CT158" s="182"/>
      <c r="CU158" s="182"/>
      <c r="CV158" s="182"/>
      <c r="CW158" s="182"/>
      <c r="CX158" s="182"/>
      <c r="CY158" s="182"/>
      <c r="CZ158" s="182"/>
      <c r="DA158" s="182"/>
      <c r="DB158" s="182"/>
      <c r="DC158" s="182"/>
      <c r="DD158" s="182"/>
      <c r="DE158" s="182"/>
      <c r="DF158" s="182"/>
      <c r="DG158" s="182"/>
      <c r="DH158" s="182"/>
      <c r="DI158" s="182"/>
      <c r="DJ158" s="182"/>
      <c r="DK158" s="182"/>
      <c r="DL158" s="182"/>
      <c r="DM158" s="182"/>
      <c r="DN158" s="182"/>
      <c r="DO158" s="182"/>
      <c r="DP158" s="182"/>
      <c r="DQ158" s="182"/>
    </row>
    <row r="159" spans="2:121" s="81" customFormat="1" ht="161.25" customHeight="1">
      <c r="B159" s="188">
        <v>7</v>
      </c>
      <c r="C159" s="207" t="s">
        <v>255</v>
      </c>
      <c r="D159" s="154" t="s">
        <v>318</v>
      </c>
      <c r="E159" s="207" t="s">
        <v>83</v>
      </c>
      <c r="F159" s="188" t="s">
        <v>66</v>
      </c>
      <c r="G159" s="130">
        <v>2000000</v>
      </c>
      <c r="H159" s="131"/>
      <c r="I159" s="130"/>
      <c r="J159" s="130">
        <v>2000000</v>
      </c>
      <c r="K159" s="130">
        <f t="shared" si="10"/>
        <v>0</v>
      </c>
      <c r="L159" s="130">
        <v>1999652.94</v>
      </c>
      <c r="M159" s="110">
        <f t="shared" si="11"/>
        <v>347.0600000000559</v>
      </c>
      <c r="N159" s="154" t="s">
        <v>310</v>
      </c>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46"/>
      <c r="BD159" s="146"/>
      <c r="BE159" s="146"/>
      <c r="BF159" s="146"/>
      <c r="BG159" s="146"/>
      <c r="BH159" s="146"/>
      <c r="BI159" s="146"/>
      <c r="BJ159" s="146"/>
      <c r="BK159" s="146"/>
      <c r="BL159" s="146"/>
      <c r="BM159" s="146"/>
      <c r="BN159" s="146"/>
      <c r="BO159" s="146"/>
      <c r="BP159" s="146"/>
      <c r="BQ159" s="146"/>
      <c r="BR159" s="146"/>
      <c r="BS159" s="146"/>
      <c r="BT159" s="146"/>
      <c r="BU159" s="146"/>
      <c r="BV159" s="146"/>
      <c r="BW159" s="146"/>
      <c r="BX159" s="146"/>
      <c r="BY159" s="146"/>
      <c r="BZ159" s="146"/>
      <c r="CA159" s="146"/>
      <c r="CB159" s="146"/>
      <c r="CC159" s="146"/>
      <c r="CD159" s="146"/>
      <c r="CE159" s="146"/>
      <c r="CF159" s="146"/>
      <c r="CG159" s="146"/>
      <c r="CH159" s="146"/>
      <c r="CI159" s="146"/>
      <c r="CJ159" s="146"/>
      <c r="CK159" s="146"/>
      <c r="CL159" s="146"/>
      <c r="CM159" s="146"/>
      <c r="CN159" s="146"/>
      <c r="CO159" s="146"/>
      <c r="CP159" s="146"/>
      <c r="CQ159" s="146"/>
      <c r="CR159" s="146"/>
      <c r="CS159" s="146"/>
      <c r="CT159" s="146"/>
      <c r="CU159" s="146"/>
      <c r="CV159" s="146"/>
      <c r="CW159" s="146"/>
      <c r="CX159" s="146"/>
      <c r="CY159" s="146"/>
      <c r="CZ159" s="146"/>
      <c r="DA159" s="146"/>
      <c r="DB159" s="146"/>
      <c r="DC159" s="146"/>
      <c r="DD159" s="146"/>
      <c r="DE159" s="146"/>
      <c r="DF159" s="146"/>
      <c r="DG159" s="146"/>
      <c r="DH159" s="146"/>
      <c r="DI159" s="146"/>
      <c r="DJ159" s="146"/>
      <c r="DK159" s="146"/>
      <c r="DL159" s="146"/>
      <c r="DM159" s="146"/>
      <c r="DN159" s="146"/>
      <c r="DO159" s="146"/>
      <c r="DP159" s="146"/>
      <c r="DQ159" s="146"/>
    </row>
    <row r="160" spans="2:121" s="81" customFormat="1" ht="191.25" customHeight="1">
      <c r="B160" s="188">
        <v>8</v>
      </c>
      <c r="C160" s="207" t="s">
        <v>251</v>
      </c>
      <c r="D160" s="154" t="s">
        <v>252</v>
      </c>
      <c r="E160" s="207" t="s">
        <v>83</v>
      </c>
      <c r="F160" s="188" t="s">
        <v>66</v>
      </c>
      <c r="G160" s="130">
        <v>500000</v>
      </c>
      <c r="H160" s="131"/>
      <c r="I160" s="130"/>
      <c r="J160" s="130">
        <v>300000</v>
      </c>
      <c r="K160" s="130">
        <f t="shared" si="10"/>
        <v>200000</v>
      </c>
      <c r="L160" s="130">
        <v>300000</v>
      </c>
      <c r="M160" s="110">
        <f t="shared" si="11"/>
        <v>0</v>
      </c>
      <c r="N160" s="154" t="s">
        <v>265</v>
      </c>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6"/>
      <c r="AX160" s="146"/>
      <c r="AY160" s="146"/>
      <c r="AZ160" s="146"/>
      <c r="BA160" s="146"/>
      <c r="BB160" s="146"/>
      <c r="BC160" s="146"/>
      <c r="BD160" s="146"/>
      <c r="BE160" s="146"/>
      <c r="BF160" s="146"/>
      <c r="BG160" s="146"/>
      <c r="BH160" s="146"/>
      <c r="BI160" s="146"/>
      <c r="BJ160" s="146"/>
      <c r="BK160" s="146"/>
      <c r="BL160" s="146"/>
      <c r="BM160" s="146"/>
      <c r="BN160" s="146"/>
      <c r="BO160" s="146"/>
      <c r="BP160" s="146"/>
      <c r="BQ160" s="146"/>
      <c r="BR160" s="146"/>
      <c r="BS160" s="146"/>
      <c r="BT160" s="146"/>
      <c r="BU160" s="146"/>
      <c r="BV160" s="146"/>
      <c r="BW160" s="146"/>
      <c r="BX160" s="146"/>
      <c r="BY160" s="146"/>
      <c r="BZ160" s="146"/>
      <c r="CA160" s="146"/>
      <c r="CB160" s="146"/>
      <c r="CC160" s="146"/>
      <c r="CD160" s="146"/>
      <c r="CE160" s="146"/>
      <c r="CF160" s="146"/>
      <c r="CG160" s="146"/>
      <c r="CH160" s="146"/>
      <c r="CI160" s="146"/>
      <c r="CJ160" s="146"/>
      <c r="CK160" s="146"/>
      <c r="CL160" s="146"/>
      <c r="CM160" s="146"/>
      <c r="CN160" s="146"/>
      <c r="CO160" s="146"/>
      <c r="CP160" s="146"/>
      <c r="CQ160" s="146"/>
      <c r="CR160" s="146"/>
      <c r="CS160" s="146"/>
      <c r="CT160" s="146"/>
      <c r="CU160" s="146"/>
      <c r="CV160" s="146"/>
      <c r="CW160" s="146"/>
      <c r="CX160" s="146"/>
      <c r="CY160" s="146"/>
      <c r="CZ160" s="146"/>
      <c r="DA160" s="146"/>
      <c r="DB160" s="146"/>
      <c r="DC160" s="146"/>
      <c r="DD160" s="146"/>
      <c r="DE160" s="146"/>
      <c r="DF160" s="146"/>
      <c r="DG160" s="146"/>
      <c r="DH160" s="146"/>
      <c r="DI160" s="146"/>
      <c r="DJ160" s="146"/>
      <c r="DK160" s="146"/>
      <c r="DL160" s="146"/>
      <c r="DM160" s="146"/>
      <c r="DN160" s="146"/>
      <c r="DO160" s="146"/>
      <c r="DP160" s="146"/>
      <c r="DQ160" s="146"/>
    </row>
    <row r="161" spans="2:121" s="81" customFormat="1" ht="165" customHeight="1">
      <c r="B161" s="188">
        <v>9</v>
      </c>
      <c r="C161" s="207" t="s">
        <v>254</v>
      </c>
      <c r="D161" s="154" t="s">
        <v>253</v>
      </c>
      <c r="E161" s="207" t="s">
        <v>83</v>
      </c>
      <c r="F161" s="188" t="s">
        <v>66</v>
      </c>
      <c r="G161" s="130">
        <v>50000</v>
      </c>
      <c r="H161" s="131"/>
      <c r="I161" s="130"/>
      <c r="J161" s="130">
        <v>10000</v>
      </c>
      <c r="K161" s="130">
        <f t="shared" si="10"/>
        <v>40000</v>
      </c>
      <c r="L161" s="130">
        <v>10000</v>
      </c>
      <c r="M161" s="110"/>
      <c r="N161" s="154" t="s">
        <v>308</v>
      </c>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6"/>
      <c r="AX161" s="146"/>
      <c r="AY161" s="146"/>
      <c r="AZ161" s="146"/>
      <c r="BA161" s="146"/>
      <c r="BB161" s="146"/>
      <c r="BC161" s="146"/>
      <c r="BD161" s="146"/>
      <c r="BE161" s="146"/>
      <c r="BF161" s="146"/>
      <c r="BG161" s="146"/>
      <c r="BH161" s="146"/>
      <c r="BI161" s="146"/>
      <c r="BJ161" s="146"/>
      <c r="BK161" s="146"/>
      <c r="BL161" s="146"/>
      <c r="BM161" s="146"/>
      <c r="BN161" s="146"/>
      <c r="BO161" s="146"/>
      <c r="BP161" s="146"/>
      <c r="BQ161" s="146"/>
      <c r="BR161" s="146"/>
      <c r="BS161" s="146"/>
      <c r="BT161" s="146"/>
      <c r="BU161" s="146"/>
      <c r="BV161" s="146"/>
      <c r="BW161" s="146"/>
      <c r="BX161" s="146"/>
      <c r="BY161" s="146"/>
      <c r="BZ161" s="146"/>
      <c r="CA161" s="146"/>
      <c r="CB161" s="146"/>
      <c r="CC161" s="146"/>
      <c r="CD161" s="146"/>
      <c r="CE161" s="146"/>
      <c r="CF161" s="146"/>
      <c r="CG161" s="146"/>
      <c r="CH161" s="146"/>
      <c r="CI161" s="146"/>
      <c r="CJ161" s="146"/>
      <c r="CK161" s="146"/>
      <c r="CL161" s="146"/>
      <c r="CM161" s="146"/>
      <c r="CN161" s="146"/>
      <c r="CO161" s="146"/>
      <c r="CP161" s="146"/>
      <c r="CQ161" s="146"/>
      <c r="CR161" s="146"/>
      <c r="CS161" s="146"/>
      <c r="CT161" s="146"/>
      <c r="CU161" s="146"/>
      <c r="CV161" s="146"/>
      <c r="CW161" s="146"/>
      <c r="CX161" s="146"/>
      <c r="CY161" s="146"/>
      <c r="CZ161" s="146"/>
      <c r="DA161" s="146"/>
      <c r="DB161" s="146"/>
      <c r="DC161" s="146"/>
      <c r="DD161" s="146"/>
      <c r="DE161" s="146"/>
      <c r="DF161" s="146"/>
      <c r="DG161" s="146"/>
      <c r="DH161" s="146"/>
      <c r="DI161" s="146"/>
      <c r="DJ161" s="146"/>
      <c r="DK161" s="146"/>
      <c r="DL161" s="146"/>
      <c r="DM161" s="146"/>
      <c r="DN161" s="146"/>
      <c r="DO161" s="146"/>
      <c r="DP161" s="146"/>
      <c r="DQ161" s="146"/>
    </row>
    <row r="162" spans="2:121" s="81" customFormat="1" ht="205.5" customHeight="1">
      <c r="B162" s="188">
        <v>10</v>
      </c>
      <c r="C162" s="154" t="s">
        <v>225</v>
      </c>
      <c r="D162" s="154" t="s">
        <v>317</v>
      </c>
      <c r="E162" s="207" t="s">
        <v>83</v>
      </c>
      <c r="F162" s="188" t="s">
        <v>66</v>
      </c>
      <c r="G162" s="130">
        <v>1345000</v>
      </c>
      <c r="H162" s="131"/>
      <c r="I162" s="130"/>
      <c r="J162" s="130">
        <v>1295000</v>
      </c>
      <c r="K162" s="130">
        <f t="shared" si="10"/>
        <v>50000</v>
      </c>
      <c r="L162" s="130">
        <v>1266451.89</v>
      </c>
      <c r="M162" s="110">
        <f t="shared" si="11"/>
        <v>28548.110000000102</v>
      </c>
      <c r="N162" s="258" t="s">
        <v>309</v>
      </c>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6"/>
      <c r="AX162" s="146"/>
      <c r="AY162" s="146"/>
      <c r="AZ162" s="146"/>
      <c r="BA162" s="146"/>
      <c r="BB162" s="146"/>
      <c r="BC162" s="146"/>
      <c r="BD162" s="146"/>
      <c r="BE162" s="146"/>
      <c r="BF162" s="146"/>
      <c r="BG162" s="146"/>
      <c r="BH162" s="146"/>
      <c r="BI162" s="146"/>
      <c r="BJ162" s="146"/>
      <c r="BK162" s="146"/>
      <c r="BL162" s="146"/>
      <c r="BM162" s="146"/>
      <c r="BN162" s="146"/>
      <c r="BO162" s="146"/>
      <c r="BP162" s="146"/>
      <c r="BQ162" s="146"/>
      <c r="BR162" s="146"/>
      <c r="BS162" s="146"/>
      <c r="BT162" s="146"/>
      <c r="BU162" s="146"/>
      <c r="BV162" s="146"/>
      <c r="BW162" s="146"/>
      <c r="BX162" s="146"/>
      <c r="BY162" s="146"/>
      <c r="BZ162" s="146"/>
      <c r="CA162" s="146"/>
      <c r="CB162" s="146"/>
      <c r="CC162" s="146"/>
      <c r="CD162" s="146"/>
      <c r="CE162" s="146"/>
      <c r="CF162" s="146"/>
      <c r="CG162" s="146"/>
      <c r="CH162" s="146"/>
      <c r="CI162" s="146"/>
      <c r="CJ162" s="146"/>
      <c r="CK162" s="146"/>
      <c r="CL162" s="146"/>
      <c r="CM162" s="146"/>
      <c r="CN162" s="146"/>
      <c r="CO162" s="146"/>
      <c r="CP162" s="146"/>
      <c r="CQ162" s="146"/>
      <c r="CR162" s="146"/>
      <c r="CS162" s="146"/>
      <c r="CT162" s="146"/>
      <c r="CU162" s="146"/>
      <c r="CV162" s="146"/>
      <c r="CW162" s="146"/>
      <c r="CX162" s="146"/>
      <c r="CY162" s="146"/>
      <c r="CZ162" s="146"/>
      <c r="DA162" s="146"/>
      <c r="DB162" s="146"/>
      <c r="DC162" s="146"/>
      <c r="DD162" s="146"/>
      <c r="DE162" s="146"/>
      <c r="DF162" s="146"/>
      <c r="DG162" s="146"/>
      <c r="DH162" s="146"/>
      <c r="DI162" s="146"/>
      <c r="DJ162" s="146"/>
      <c r="DK162" s="146"/>
      <c r="DL162" s="146"/>
      <c r="DM162" s="146"/>
      <c r="DN162" s="146"/>
      <c r="DO162" s="146"/>
      <c r="DP162" s="146"/>
      <c r="DQ162" s="146"/>
    </row>
    <row r="163" spans="2:121" ht="156" customHeight="1">
      <c r="B163" s="188">
        <v>11</v>
      </c>
      <c r="C163" s="207" t="s">
        <v>306</v>
      </c>
      <c r="D163" s="154" t="s">
        <v>307</v>
      </c>
      <c r="E163" s="154">
        <v>3719800</v>
      </c>
      <c r="F163" s="188" t="s">
        <v>66</v>
      </c>
      <c r="G163" s="130">
        <v>900000</v>
      </c>
      <c r="H163" s="131"/>
      <c r="I163" s="130"/>
      <c r="J163" s="130">
        <v>900000</v>
      </c>
      <c r="K163" s="130">
        <f t="shared" si="10"/>
        <v>0</v>
      </c>
      <c r="L163" s="130">
        <v>899510.77</v>
      </c>
      <c r="M163" s="110">
        <f t="shared" si="11"/>
        <v>489.2299999999814</v>
      </c>
      <c r="N163" s="154" t="s">
        <v>371</v>
      </c>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row>
    <row r="164" spans="2:121" s="66" customFormat="1" ht="186" customHeight="1">
      <c r="B164" s="188">
        <v>12</v>
      </c>
      <c r="C164" s="154" t="s">
        <v>304</v>
      </c>
      <c r="D164" s="154" t="s">
        <v>305</v>
      </c>
      <c r="E164" s="207" t="s">
        <v>83</v>
      </c>
      <c r="F164" s="188" t="s">
        <v>66</v>
      </c>
      <c r="G164" s="130">
        <v>60000</v>
      </c>
      <c r="H164" s="131"/>
      <c r="I164" s="130"/>
      <c r="J164" s="130"/>
      <c r="K164" s="130">
        <f t="shared" si="10"/>
        <v>60000</v>
      </c>
      <c r="L164" s="89"/>
      <c r="M164" s="110">
        <f t="shared" si="11"/>
        <v>0</v>
      </c>
      <c r="N164" s="195"/>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c r="AO164" s="132"/>
      <c r="AP164" s="132"/>
      <c r="AQ164" s="132"/>
      <c r="AR164" s="132"/>
      <c r="AS164" s="132"/>
      <c r="AT164" s="132"/>
      <c r="AU164" s="132"/>
      <c r="AV164" s="132"/>
      <c r="AW164" s="132"/>
      <c r="AX164" s="132"/>
      <c r="AY164" s="132"/>
      <c r="AZ164" s="132"/>
      <c r="BA164" s="132"/>
      <c r="BB164" s="132"/>
      <c r="BC164" s="132"/>
      <c r="BD164" s="132"/>
      <c r="BE164" s="132"/>
      <c r="BF164" s="132"/>
      <c r="BG164" s="132"/>
      <c r="BH164" s="132"/>
      <c r="BI164" s="132"/>
      <c r="BJ164" s="132"/>
      <c r="BK164" s="132"/>
      <c r="BL164" s="132"/>
      <c r="BM164" s="132"/>
      <c r="BN164" s="132"/>
      <c r="BO164" s="132"/>
      <c r="BP164" s="132"/>
      <c r="BQ164" s="132"/>
      <c r="BR164" s="132"/>
      <c r="BS164" s="132"/>
      <c r="BT164" s="132"/>
      <c r="BU164" s="132"/>
      <c r="BV164" s="132"/>
      <c r="BW164" s="132"/>
      <c r="BX164" s="132"/>
      <c r="BY164" s="132"/>
      <c r="BZ164" s="132"/>
      <c r="CA164" s="132"/>
      <c r="CB164" s="132"/>
      <c r="CC164" s="132"/>
      <c r="CD164" s="132"/>
      <c r="CE164" s="132"/>
      <c r="CF164" s="132"/>
      <c r="CG164" s="132"/>
      <c r="CH164" s="132"/>
      <c r="CI164" s="132"/>
      <c r="CJ164" s="132"/>
      <c r="CK164" s="132"/>
      <c r="CL164" s="132"/>
      <c r="CM164" s="132"/>
      <c r="CN164" s="132"/>
      <c r="CO164" s="132"/>
      <c r="CP164" s="132"/>
      <c r="CQ164" s="132"/>
      <c r="CR164" s="132"/>
      <c r="CS164" s="132"/>
      <c r="CT164" s="132"/>
      <c r="CU164" s="132"/>
      <c r="CV164" s="132"/>
      <c r="CW164" s="132"/>
      <c r="CX164" s="132"/>
      <c r="CY164" s="132"/>
      <c r="CZ164" s="132"/>
      <c r="DA164" s="132"/>
      <c r="DB164" s="132"/>
      <c r="DC164" s="132"/>
      <c r="DD164" s="132"/>
      <c r="DE164" s="132"/>
      <c r="DF164" s="132"/>
      <c r="DG164" s="132"/>
      <c r="DH164" s="132"/>
      <c r="DI164" s="132"/>
      <c r="DJ164" s="132"/>
      <c r="DK164" s="132"/>
      <c r="DL164" s="132"/>
      <c r="DM164" s="132"/>
      <c r="DN164" s="132"/>
      <c r="DO164" s="132"/>
      <c r="DP164" s="132"/>
      <c r="DQ164" s="132"/>
    </row>
    <row r="165" spans="2:121" s="66" customFormat="1" ht="180.75" customHeight="1">
      <c r="B165" s="188">
        <v>13</v>
      </c>
      <c r="C165" s="154" t="s">
        <v>303</v>
      </c>
      <c r="D165" s="154" t="s">
        <v>302</v>
      </c>
      <c r="E165" s="207" t="s">
        <v>83</v>
      </c>
      <c r="F165" s="188" t="s">
        <v>66</v>
      </c>
      <c r="G165" s="130">
        <v>15000</v>
      </c>
      <c r="H165" s="131"/>
      <c r="I165" s="130"/>
      <c r="J165" s="130"/>
      <c r="K165" s="130">
        <f t="shared" si="10"/>
        <v>15000</v>
      </c>
      <c r="L165" s="89"/>
      <c r="M165" s="110">
        <f t="shared" si="11"/>
        <v>0</v>
      </c>
      <c r="N165" s="195"/>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c r="AO165" s="132"/>
      <c r="AP165" s="132"/>
      <c r="AQ165" s="132"/>
      <c r="AR165" s="132"/>
      <c r="AS165" s="132"/>
      <c r="AT165" s="132"/>
      <c r="AU165" s="132"/>
      <c r="AV165" s="132"/>
      <c r="AW165" s="132"/>
      <c r="AX165" s="132"/>
      <c r="AY165" s="132"/>
      <c r="AZ165" s="132"/>
      <c r="BA165" s="132"/>
      <c r="BB165" s="132"/>
      <c r="BC165" s="132"/>
      <c r="BD165" s="132"/>
      <c r="BE165" s="132"/>
      <c r="BF165" s="132"/>
      <c r="BG165" s="132"/>
      <c r="BH165" s="132"/>
      <c r="BI165" s="132"/>
      <c r="BJ165" s="132"/>
      <c r="BK165" s="132"/>
      <c r="BL165" s="132"/>
      <c r="BM165" s="132"/>
      <c r="BN165" s="132"/>
      <c r="BO165" s="132"/>
      <c r="BP165" s="132"/>
      <c r="BQ165" s="132"/>
      <c r="BR165" s="132"/>
      <c r="BS165" s="132"/>
      <c r="BT165" s="132"/>
      <c r="BU165" s="132"/>
      <c r="BV165" s="132"/>
      <c r="BW165" s="132"/>
      <c r="BX165" s="132"/>
      <c r="BY165" s="132"/>
      <c r="BZ165" s="132"/>
      <c r="CA165" s="132"/>
      <c r="CB165" s="132"/>
      <c r="CC165" s="132"/>
      <c r="CD165" s="132"/>
      <c r="CE165" s="132"/>
      <c r="CF165" s="132"/>
      <c r="CG165" s="132"/>
      <c r="CH165" s="132"/>
      <c r="CI165" s="132"/>
      <c r="CJ165" s="132"/>
      <c r="CK165" s="132"/>
      <c r="CL165" s="132"/>
      <c r="CM165" s="132"/>
      <c r="CN165" s="132"/>
      <c r="CO165" s="132"/>
      <c r="CP165" s="132"/>
      <c r="CQ165" s="132"/>
      <c r="CR165" s="132"/>
      <c r="CS165" s="132"/>
      <c r="CT165" s="132"/>
      <c r="CU165" s="132"/>
      <c r="CV165" s="132"/>
      <c r="CW165" s="132"/>
      <c r="CX165" s="132"/>
      <c r="CY165" s="132"/>
      <c r="CZ165" s="132"/>
      <c r="DA165" s="132"/>
      <c r="DB165" s="132"/>
      <c r="DC165" s="132"/>
      <c r="DD165" s="132"/>
      <c r="DE165" s="132"/>
      <c r="DF165" s="132"/>
      <c r="DG165" s="132"/>
      <c r="DH165" s="132"/>
      <c r="DI165" s="132"/>
      <c r="DJ165" s="132"/>
      <c r="DK165" s="132"/>
      <c r="DL165" s="132"/>
      <c r="DM165" s="132"/>
      <c r="DN165" s="132"/>
      <c r="DO165" s="132"/>
      <c r="DP165" s="132"/>
      <c r="DQ165" s="132"/>
    </row>
    <row r="166" spans="2:121" s="81" customFormat="1" ht="145.5" customHeight="1">
      <c r="B166" s="188">
        <v>14</v>
      </c>
      <c r="C166" s="259" t="s">
        <v>224</v>
      </c>
      <c r="D166" s="154" t="s">
        <v>319</v>
      </c>
      <c r="E166" s="207" t="s">
        <v>83</v>
      </c>
      <c r="F166" s="188" t="s">
        <v>66</v>
      </c>
      <c r="G166" s="130">
        <v>5000</v>
      </c>
      <c r="H166" s="131"/>
      <c r="I166" s="130"/>
      <c r="J166" s="130"/>
      <c r="K166" s="130">
        <f t="shared" si="10"/>
        <v>5000</v>
      </c>
      <c r="L166" s="130"/>
      <c r="M166" s="110">
        <f t="shared" si="11"/>
        <v>0</v>
      </c>
      <c r="N166" s="260"/>
      <c r="O166" s="189"/>
      <c r="P166" s="189"/>
      <c r="Q166" s="189"/>
      <c r="R166" s="189"/>
      <c r="S166" s="189"/>
      <c r="T166" s="189"/>
      <c r="U166" s="189"/>
      <c r="V166" s="189"/>
      <c r="W166" s="189"/>
      <c r="X166" s="189"/>
      <c r="Y166" s="189"/>
      <c r="Z166" s="189"/>
      <c r="AA166" s="189"/>
      <c r="AB166" s="189"/>
      <c r="AC166" s="189"/>
      <c r="AD166" s="189"/>
      <c r="AE166" s="189"/>
      <c r="AF166" s="189"/>
      <c r="AG166" s="189"/>
      <c r="AH166" s="189"/>
      <c r="AI166" s="189"/>
      <c r="AJ166" s="189"/>
      <c r="AK166" s="189"/>
      <c r="AL166" s="189"/>
      <c r="AM166" s="189"/>
      <c r="AN166" s="189"/>
      <c r="AO166" s="189"/>
      <c r="AP166" s="189"/>
      <c r="AQ166" s="189"/>
      <c r="AR166" s="189"/>
      <c r="AS166" s="189"/>
      <c r="AT166" s="189"/>
      <c r="AU166" s="189"/>
      <c r="AV166" s="189"/>
      <c r="AW166" s="189"/>
      <c r="AX166" s="189"/>
      <c r="AY166" s="189"/>
      <c r="AZ166" s="189"/>
      <c r="BA166" s="189"/>
      <c r="BB166" s="189"/>
      <c r="BC166" s="189"/>
      <c r="BD166" s="189"/>
      <c r="BE166" s="189"/>
      <c r="BF166" s="189"/>
      <c r="BG166" s="189"/>
      <c r="BH166" s="189"/>
      <c r="BI166" s="189"/>
      <c r="BJ166" s="189"/>
      <c r="BK166" s="189"/>
      <c r="BL166" s="189"/>
      <c r="BM166" s="189"/>
      <c r="BN166" s="189"/>
      <c r="BO166" s="189"/>
      <c r="BP166" s="189"/>
      <c r="BQ166" s="189"/>
      <c r="BR166" s="189"/>
      <c r="BS166" s="189"/>
      <c r="BT166" s="189"/>
      <c r="BU166" s="189"/>
      <c r="BV166" s="189"/>
      <c r="BW166" s="189"/>
      <c r="BX166" s="189"/>
      <c r="BY166" s="189"/>
      <c r="BZ166" s="189"/>
      <c r="CA166" s="189"/>
      <c r="CB166" s="189"/>
      <c r="CC166" s="189"/>
      <c r="CD166" s="189"/>
      <c r="CE166" s="189"/>
      <c r="CF166" s="189"/>
      <c r="CG166" s="189"/>
      <c r="CH166" s="189"/>
      <c r="CI166" s="189"/>
      <c r="CJ166" s="189"/>
      <c r="CK166" s="189"/>
      <c r="CL166" s="189"/>
      <c r="CM166" s="189"/>
      <c r="CN166" s="189"/>
      <c r="CO166" s="189"/>
      <c r="CP166" s="189"/>
      <c r="CQ166" s="189"/>
      <c r="CR166" s="189"/>
      <c r="CS166" s="189"/>
      <c r="CT166" s="189"/>
      <c r="CU166" s="189"/>
      <c r="CV166" s="189"/>
      <c r="CW166" s="189"/>
      <c r="CX166" s="189"/>
      <c r="CY166" s="189"/>
      <c r="CZ166" s="189"/>
      <c r="DA166" s="189"/>
      <c r="DB166" s="189"/>
      <c r="DC166" s="189"/>
      <c r="DD166" s="189"/>
      <c r="DE166" s="189"/>
      <c r="DF166" s="189"/>
      <c r="DG166" s="189"/>
      <c r="DH166" s="189"/>
      <c r="DI166" s="189"/>
      <c r="DJ166" s="189"/>
      <c r="DK166" s="189"/>
      <c r="DL166" s="189"/>
      <c r="DM166" s="189"/>
      <c r="DN166" s="189"/>
      <c r="DO166" s="189"/>
      <c r="DP166" s="189"/>
      <c r="DQ166" s="189"/>
    </row>
    <row r="167" spans="2:121" s="81" customFormat="1" ht="43.5" customHeight="1">
      <c r="B167" s="261"/>
      <c r="C167" s="262" t="s">
        <v>86</v>
      </c>
      <c r="D167" s="246"/>
      <c r="E167" s="246" t="s">
        <v>192</v>
      </c>
      <c r="F167" s="263" t="s">
        <v>192</v>
      </c>
      <c r="G167" s="232">
        <f>G153+G154+G155+G156+G157+G158+G159+G160+G161+G162+G163+G164+G165+G166</f>
        <v>7124500</v>
      </c>
      <c r="H167" s="264"/>
      <c r="I167" s="232"/>
      <c r="J167" s="232">
        <f>J153+J155+J156+J157+J154+J158+J159+J160+J161+J162+J163+J166</f>
        <v>6710000</v>
      </c>
      <c r="K167" s="232">
        <f t="shared" si="10"/>
        <v>414500</v>
      </c>
      <c r="L167" s="232">
        <f>L153+L155+L156+L157+L154+L158+L159+L160+L161+L162+L166</f>
        <v>5207402.93</v>
      </c>
      <c r="M167" s="222">
        <f t="shared" si="11"/>
        <v>1502597.0700000003</v>
      </c>
      <c r="N167" s="265" t="s">
        <v>192</v>
      </c>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7"/>
      <c r="BW167" s="147"/>
      <c r="BX167" s="147"/>
      <c r="BY167" s="147"/>
      <c r="BZ167" s="147"/>
      <c r="CA167" s="147"/>
      <c r="CB167" s="147"/>
      <c r="CC167" s="147"/>
      <c r="CD167" s="147"/>
      <c r="CE167" s="147"/>
      <c r="CF167" s="147"/>
      <c r="CG167" s="147"/>
      <c r="CH167" s="147"/>
      <c r="CI167" s="147"/>
      <c r="CJ167" s="147"/>
      <c r="CK167" s="147"/>
      <c r="CL167" s="147"/>
      <c r="CM167" s="147"/>
      <c r="CN167" s="147"/>
      <c r="CO167" s="147"/>
      <c r="CP167" s="147"/>
      <c r="CQ167" s="147"/>
      <c r="CR167" s="147"/>
      <c r="CS167" s="147"/>
      <c r="CT167" s="147"/>
      <c r="CU167" s="147"/>
      <c r="CV167" s="147"/>
      <c r="CW167" s="147"/>
      <c r="CX167" s="147"/>
      <c r="CY167" s="147"/>
      <c r="CZ167" s="147"/>
      <c r="DA167" s="147"/>
      <c r="DB167" s="147"/>
      <c r="DC167" s="147"/>
      <c r="DD167" s="147"/>
      <c r="DE167" s="147"/>
      <c r="DF167" s="147"/>
      <c r="DG167" s="147"/>
      <c r="DH167" s="147"/>
      <c r="DI167" s="147"/>
      <c r="DJ167" s="147"/>
      <c r="DK167" s="147"/>
      <c r="DL167" s="147"/>
      <c r="DM167" s="147"/>
      <c r="DN167" s="147"/>
      <c r="DO167" s="147"/>
      <c r="DP167" s="147"/>
      <c r="DQ167" s="147"/>
    </row>
    <row r="168" spans="2:121" s="127" customFormat="1" ht="69" customHeight="1">
      <c r="B168" s="139"/>
      <c r="C168" s="140" t="s">
        <v>85</v>
      </c>
      <c r="D168" s="100"/>
      <c r="E168" s="100" t="s">
        <v>192</v>
      </c>
      <c r="F168" s="141" t="s">
        <v>192</v>
      </c>
      <c r="G168" s="142">
        <f>G167+G151+G137+G115+G86</f>
        <v>197965343</v>
      </c>
      <c r="H168" s="143"/>
      <c r="I168" s="142" t="e">
        <f>I86+I115+I137+I151+#REF!</f>
        <v>#REF!</v>
      </c>
      <c r="J168" s="142">
        <f>J167+J151+J137+J115+J86</f>
        <v>107129347</v>
      </c>
      <c r="K168" s="142">
        <f t="shared" si="10"/>
        <v>90835996</v>
      </c>
      <c r="L168" s="142">
        <f>L167+L151+L137+L115+L86</f>
        <v>89044187.93</v>
      </c>
      <c r="M168" s="144">
        <f t="shared" si="11"/>
        <v>18085159.069999993</v>
      </c>
      <c r="N168" s="145" t="s">
        <v>192</v>
      </c>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c r="BA168" s="126"/>
      <c r="BB168" s="126"/>
      <c r="BC168" s="126"/>
      <c r="BD168" s="126"/>
      <c r="BE168" s="126"/>
      <c r="BF168" s="126"/>
      <c r="BG168" s="126"/>
      <c r="BH168" s="126"/>
      <c r="BI168" s="126"/>
      <c r="BJ168" s="126"/>
      <c r="BK168" s="126"/>
      <c r="BL168" s="126"/>
      <c r="BM168" s="126"/>
      <c r="BN168" s="126"/>
      <c r="BO168" s="126"/>
      <c r="BP168" s="126"/>
      <c r="BQ168" s="126"/>
      <c r="BR168" s="126"/>
      <c r="BS168" s="126"/>
      <c r="BT168" s="126"/>
      <c r="BU168" s="126"/>
      <c r="BV168" s="126"/>
      <c r="BW168" s="126"/>
      <c r="BX168" s="126"/>
      <c r="BY168" s="126"/>
      <c r="BZ168" s="126"/>
      <c r="CA168" s="126"/>
      <c r="CB168" s="126"/>
      <c r="CC168" s="126"/>
      <c r="CD168" s="126"/>
      <c r="CE168" s="126"/>
      <c r="CF168" s="126"/>
      <c r="CG168" s="126"/>
      <c r="CH168" s="126"/>
      <c r="CI168" s="126"/>
      <c r="CJ168" s="126"/>
      <c r="CK168" s="126"/>
      <c r="CL168" s="126"/>
      <c r="CM168" s="126"/>
      <c r="CN168" s="126"/>
      <c r="CO168" s="126"/>
      <c r="CP168" s="126"/>
      <c r="CQ168" s="126"/>
      <c r="CR168" s="126"/>
      <c r="CS168" s="126"/>
      <c r="CT168" s="126"/>
      <c r="CU168" s="126"/>
      <c r="CV168" s="126"/>
      <c r="CW168" s="126"/>
      <c r="CX168" s="126"/>
      <c r="CY168" s="126"/>
      <c r="CZ168" s="126"/>
      <c r="DA168" s="126"/>
      <c r="DB168" s="126"/>
      <c r="DC168" s="126"/>
      <c r="DD168" s="126"/>
      <c r="DE168" s="126"/>
      <c r="DF168" s="126"/>
      <c r="DG168" s="126"/>
      <c r="DH168" s="126"/>
      <c r="DI168" s="126"/>
      <c r="DJ168" s="126"/>
      <c r="DK168" s="126"/>
      <c r="DL168" s="126"/>
      <c r="DM168" s="126"/>
      <c r="DN168" s="126"/>
      <c r="DO168" s="126"/>
      <c r="DP168" s="126"/>
      <c r="DQ168" s="126"/>
    </row>
    <row r="169" spans="2:6" ht="30.75">
      <c r="B169" s="63"/>
      <c r="C169" s="64"/>
      <c r="D169" s="67"/>
      <c r="F169" s="63"/>
    </row>
    <row r="171" spans="2:6" ht="30.75">
      <c r="B171" s="269"/>
      <c r="C171" s="269"/>
      <c r="D171" s="269"/>
      <c r="E171" s="269"/>
      <c r="F171" s="269"/>
    </row>
    <row r="172" spans="2:6" ht="30.75">
      <c r="B172" s="269"/>
      <c r="C172" s="269"/>
      <c r="D172" s="269"/>
      <c r="E172" s="269"/>
      <c r="F172" s="269"/>
    </row>
    <row r="173" spans="2:6" ht="30.75">
      <c r="B173" s="269"/>
      <c r="C173" s="269"/>
      <c r="D173" s="269"/>
      <c r="E173" s="269"/>
      <c r="F173" s="269"/>
    </row>
    <row r="174" spans="2:6" ht="30.75">
      <c r="B174" s="269"/>
      <c r="C174" s="269"/>
      <c r="D174" s="269"/>
      <c r="E174" s="269"/>
      <c r="F174" s="269"/>
    </row>
    <row r="175" spans="2:6" ht="30.75">
      <c r="B175" s="269"/>
      <c r="C175" s="269"/>
      <c r="D175" s="269"/>
      <c r="E175" s="269"/>
      <c r="F175" s="269"/>
    </row>
  </sheetData>
  <sheetProtection/>
  <mergeCells count="32">
    <mergeCell ref="C32:C39"/>
    <mergeCell ref="B32:B39"/>
    <mergeCell ref="D32:D39"/>
    <mergeCell ref="D80:D83"/>
    <mergeCell ref="C80:C83"/>
    <mergeCell ref="B80:B83"/>
    <mergeCell ref="F80:F83"/>
    <mergeCell ref="B135:B136"/>
    <mergeCell ref="C135:C136"/>
    <mergeCell ref="D135:D136"/>
    <mergeCell ref="E135:E136"/>
    <mergeCell ref="D103:D104"/>
    <mergeCell ref="B151:D151"/>
    <mergeCell ref="B138:N138"/>
    <mergeCell ref="D89:D102"/>
    <mergeCell ref="B89:B102"/>
    <mergeCell ref="C89:C102"/>
    <mergeCell ref="D106:D113"/>
    <mergeCell ref="D117:D133"/>
    <mergeCell ref="D140:D143"/>
    <mergeCell ref="C103:C104"/>
    <mergeCell ref="B103:B104"/>
    <mergeCell ref="B10:B17"/>
    <mergeCell ref="D10:D17"/>
    <mergeCell ref="B171:F175"/>
    <mergeCell ref="C1:K1"/>
    <mergeCell ref="B116:K116"/>
    <mergeCell ref="B152:K152"/>
    <mergeCell ref="B87:K87"/>
    <mergeCell ref="B106:B113"/>
    <mergeCell ref="C106:C113"/>
    <mergeCell ref="D145:D149"/>
  </mergeCells>
  <printOptions/>
  <pageMargins left="0.1968503937007874" right="0.1968503937007874" top="0.07874015748031496" bottom="0.07874015748031496" header="0.5118110236220472" footer="0.5118110236220472"/>
  <pageSetup horizontalDpi="600" verticalDpi="600" orientation="landscape" paperSize="9" scale="30" r:id="rId1"/>
  <rowBreaks count="8" manualBreakCount="8">
    <brk id="16" max="13" man="1"/>
    <brk id="28" max="13" man="1"/>
    <brk id="53" max="13" man="1"/>
    <brk id="78" max="13" man="1"/>
    <brk id="92" max="13" man="1"/>
    <brk id="113" max="13" man="1"/>
    <brk id="139" max="13" man="1"/>
    <brk id="151" max="13" man="1"/>
  </rowBreaks>
</worksheet>
</file>

<file path=xl/worksheets/sheet2.xml><?xml version="1.0" encoding="utf-8"?>
<worksheet xmlns="http://schemas.openxmlformats.org/spreadsheetml/2006/main" xmlns:r="http://schemas.openxmlformats.org/officeDocument/2006/relationships">
  <dimension ref="A1:I54"/>
  <sheetViews>
    <sheetView zoomScale="75" zoomScaleNormal="75" zoomScalePageLayoutView="0" workbookViewId="0" topLeftCell="A10">
      <selection activeCell="J22" sqref="J22"/>
    </sheetView>
  </sheetViews>
  <sheetFormatPr defaultColWidth="16.25390625" defaultRowHeight="12.75"/>
  <cols>
    <col min="1" max="1" width="2.25390625" style="1" customWidth="1"/>
    <col min="2" max="2" width="7.25390625" style="1" customWidth="1"/>
    <col min="3" max="3" width="47.75390625" style="1" customWidth="1"/>
    <col min="4" max="4" width="33.00390625" style="1" customWidth="1"/>
    <col min="5" max="5" width="21.75390625" style="1" customWidth="1"/>
    <col min="6" max="6" width="19.25390625" style="1" hidden="1" customWidth="1"/>
    <col min="7" max="16384" width="16.25390625" style="1" customWidth="1"/>
  </cols>
  <sheetData>
    <row r="1" spans="1:9" ht="34.5" customHeight="1" thickBot="1">
      <c r="A1" s="10"/>
      <c r="B1" s="10"/>
      <c r="C1" s="294" t="s">
        <v>3</v>
      </c>
      <c r="D1" s="294"/>
      <c r="E1" s="294"/>
      <c r="F1" s="294"/>
      <c r="G1" s="294"/>
      <c r="H1" s="294"/>
      <c r="I1" s="294"/>
    </row>
    <row r="2" spans="2:6" ht="40.5" customHeight="1" thickBot="1">
      <c r="B2" s="6" t="s">
        <v>0</v>
      </c>
      <c r="C2" s="7" t="s">
        <v>1</v>
      </c>
      <c r="D2" s="8" t="s">
        <v>2</v>
      </c>
      <c r="E2" s="7" t="s">
        <v>5</v>
      </c>
      <c r="F2" s="9"/>
    </row>
    <row r="3" spans="2:6" ht="84" customHeight="1">
      <c r="B3" s="43">
        <v>1</v>
      </c>
      <c r="C3" s="44" t="s">
        <v>18</v>
      </c>
      <c r="D3" s="29"/>
      <c r="E3" s="4">
        <v>50</v>
      </c>
      <c r="F3" s="2"/>
    </row>
    <row r="4" spans="2:7" ht="57" customHeight="1">
      <c r="B4" s="43">
        <v>2</v>
      </c>
      <c r="C4" s="44" t="s">
        <v>16</v>
      </c>
      <c r="D4" s="29" t="s">
        <v>17</v>
      </c>
      <c r="E4" s="4">
        <v>20</v>
      </c>
      <c r="F4" s="2"/>
      <c r="G4" s="38" t="s">
        <v>24</v>
      </c>
    </row>
    <row r="5" spans="2:6" ht="86.25" customHeight="1">
      <c r="B5" s="43">
        <v>3</v>
      </c>
      <c r="C5" s="44" t="s">
        <v>15</v>
      </c>
      <c r="D5" s="29"/>
      <c r="E5" s="4">
        <v>2000</v>
      </c>
      <c r="F5" s="2"/>
    </row>
    <row r="6" spans="2:6" ht="40.5" customHeight="1">
      <c r="B6" s="43">
        <v>4</v>
      </c>
      <c r="C6" s="44" t="s">
        <v>14</v>
      </c>
      <c r="D6" s="29"/>
      <c r="E6" s="4">
        <v>70</v>
      </c>
      <c r="F6" s="2"/>
    </row>
    <row r="7" spans="2:6" ht="67.5" customHeight="1">
      <c r="B7" s="43">
        <v>5</v>
      </c>
      <c r="C7" s="44" t="s">
        <v>34</v>
      </c>
      <c r="D7" s="29"/>
      <c r="E7" s="4" t="s">
        <v>13</v>
      </c>
      <c r="F7" s="2"/>
    </row>
    <row r="8" spans="2:6" ht="71.25" customHeight="1">
      <c r="B8" s="43">
        <v>6</v>
      </c>
      <c r="C8" s="44" t="s">
        <v>12</v>
      </c>
      <c r="D8" s="29"/>
      <c r="E8" s="4">
        <v>650</v>
      </c>
      <c r="F8" s="2"/>
    </row>
    <row r="9" spans="2:6" ht="84.75" customHeight="1">
      <c r="B9" s="43">
        <v>7</v>
      </c>
      <c r="C9" s="44" t="s">
        <v>11</v>
      </c>
      <c r="D9" s="29"/>
      <c r="E9" s="4">
        <v>1020</v>
      </c>
      <c r="F9" s="2"/>
    </row>
    <row r="10" spans="2:6" ht="63.75" customHeight="1">
      <c r="B10" s="43">
        <v>8</v>
      </c>
      <c r="C10" s="44" t="s">
        <v>10</v>
      </c>
      <c r="D10" s="29"/>
      <c r="E10" s="4">
        <v>2500</v>
      </c>
      <c r="F10" s="2"/>
    </row>
    <row r="11" spans="2:6" ht="63.75" customHeight="1">
      <c r="B11" s="43">
        <v>9</v>
      </c>
      <c r="C11" s="44" t="s">
        <v>9</v>
      </c>
      <c r="D11" s="29"/>
      <c r="E11" s="4">
        <v>6900</v>
      </c>
      <c r="F11" s="2"/>
    </row>
    <row r="12" spans="2:6" ht="87.75" customHeight="1">
      <c r="B12" s="43">
        <v>10</v>
      </c>
      <c r="C12" s="44" t="s">
        <v>8</v>
      </c>
      <c r="D12" s="29"/>
      <c r="E12" s="4">
        <v>193.5</v>
      </c>
      <c r="F12" s="2"/>
    </row>
    <row r="13" spans="2:6" ht="74.25" customHeight="1">
      <c r="B13" s="43">
        <v>11</v>
      </c>
      <c r="C13" s="44" t="s">
        <v>7</v>
      </c>
      <c r="D13" s="29"/>
      <c r="E13" s="36">
        <v>420</v>
      </c>
      <c r="F13" s="2"/>
    </row>
    <row r="14" spans="2:6" ht="85.5" customHeight="1">
      <c r="B14" s="43">
        <v>12</v>
      </c>
      <c r="C14" s="44" t="s">
        <v>6</v>
      </c>
      <c r="D14" s="29"/>
      <c r="E14" s="4">
        <v>39</v>
      </c>
      <c r="F14" s="2"/>
    </row>
    <row r="15" spans="2:6" ht="79.5" customHeight="1" thickBot="1">
      <c r="B15" s="43">
        <v>13</v>
      </c>
      <c r="C15" s="45" t="s">
        <v>4</v>
      </c>
      <c r="D15" s="29"/>
      <c r="E15" s="4">
        <v>724.005</v>
      </c>
      <c r="F15" s="2"/>
    </row>
    <row r="16" spans="2:6" ht="79.5" customHeight="1">
      <c r="B16" s="28">
        <v>14</v>
      </c>
      <c r="C16" s="44" t="s">
        <v>19</v>
      </c>
      <c r="D16" s="29"/>
      <c r="E16" s="4">
        <v>144</v>
      </c>
      <c r="F16" s="2"/>
    </row>
    <row r="17" spans="2:6" ht="91.5" customHeight="1">
      <c r="B17" s="28">
        <v>15</v>
      </c>
      <c r="C17" s="44" t="s">
        <v>20</v>
      </c>
      <c r="D17" s="29"/>
      <c r="E17" s="4">
        <v>20</v>
      </c>
      <c r="F17" s="2"/>
    </row>
    <row r="18" spans="2:7" ht="79.5" customHeight="1">
      <c r="B18" s="28">
        <v>16</v>
      </c>
      <c r="C18" s="44" t="s">
        <v>25</v>
      </c>
      <c r="D18" s="29"/>
      <c r="E18" s="37">
        <v>48</v>
      </c>
      <c r="F18" s="2"/>
      <c r="G18" s="38" t="s">
        <v>26</v>
      </c>
    </row>
    <row r="19" spans="2:6" ht="79.5" customHeight="1">
      <c r="B19" s="28">
        <v>17</v>
      </c>
      <c r="C19" s="44" t="s">
        <v>21</v>
      </c>
      <c r="D19" s="29"/>
      <c r="E19" s="4">
        <v>270</v>
      </c>
      <c r="F19" s="2"/>
    </row>
    <row r="20" spans="2:6" ht="79.5" customHeight="1">
      <c r="B20" s="28">
        <v>18</v>
      </c>
      <c r="C20" s="44" t="s">
        <v>22</v>
      </c>
      <c r="D20" s="29"/>
      <c r="E20" s="4">
        <v>268.44</v>
      </c>
      <c r="F20" s="2"/>
    </row>
    <row r="21" spans="2:6" ht="98.25" customHeight="1">
      <c r="B21" s="28">
        <v>19</v>
      </c>
      <c r="C21" s="44" t="s">
        <v>23</v>
      </c>
      <c r="D21" s="29"/>
      <c r="E21" s="4">
        <v>358.2</v>
      </c>
      <c r="F21" s="2"/>
    </row>
    <row r="22" spans="2:6" ht="79.5" customHeight="1">
      <c r="B22" s="28">
        <v>20</v>
      </c>
      <c r="C22" s="44" t="s">
        <v>27</v>
      </c>
      <c r="D22" s="29"/>
      <c r="E22" s="4">
        <v>200</v>
      </c>
      <c r="F22" s="2"/>
    </row>
    <row r="23" spans="2:6" ht="87.75" customHeight="1" thickBot="1">
      <c r="B23" s="30">
        <v>21</v>
      </c>
      <c r="C23" s="48" t="s">
        <v>28</v>
      </c>
      <c r="D23" s="31"/>
      <c r="E23" s="32">
        <v>1000</v>
      </c>
      <c r="F23" s="2"/>
    </row>
    <row r="24" spans="2:6" ht="75" customHeight="1" thickBot="1">
      <c r="B24" s="33">
        <v>22</v>
      </c>
      <c r="C24" s="54" t="s">
        <v>29</v>
      </c>
      <c r="D24" s="34"/>
      <c r="E24" s="35">
        <v>1599</v>
      </c>
      <c r="F24" s="2"/>
    </row>
    <row r="25" spans="2:7" ht="74.25" customHeight="1" thickBot="1">
      <c r="B25" s="1">
        <v>23</v>
      </c>
      <c r="C25" s="49" t="s">
        <v>30</v>
      </c>
      <c r="D25" s="18"/>
      <c r="E25" s="17">
        <v>1103.15</v>
      </c>
      <c r="F25" s="2"/>
      <c r="G25" s="38" t="s">
        <v>49</v>
      </c>
    </row>
    <row r="26" spans="2:7" ht="111.75" customHeight="1" thickBot="1">
      <c r="B26" s="19">
        <v>24</v>
      </c>
      <c r="C26" s="51" t="s">
        <v>31</v>
      </c>
      <c r="D26" s="18"/>
      <c r="E26" s="17">
        <v>200</v>
      </c>
      <c r="F26" s="2"/>
      <c r="G26" s="1" t="s">
        <v>32</v>
      </c>
    </row>
    <row r="27" spans="2:6" ht="95.25" customHeight="1" thickBot="1">
      <c r="B27" s="21">
        <v>25</v>
      </c>
      <c r="C27" s="44" t="s">
        <v>33</v>
      </c>
      <c r="D27" s="13"/>
      <c r="E27" s="14">
        <v>535000</v>
      </c>
      <c r="F27" s="2"/>
    </row>
    <row r="28" spans="2:6" ht="84.75" customHeight="1" thickBot="1">
      <c r="B28" s="21">
        <v>26</v>
      </c>
      <c r="C28" s="44" t="s">
        <v>42</v>
      </c>
      <c r="D28" s="13"/>
      <c r="E28" s="14">
        <v>60</v>
      </c>
      <c r="F28" s="2"/>
    </row>
    <row r="29" spans="2:7" ht="85.5" customHeight="1" thickBot="1">
      <c r="B29" s="19">
        <v>27</v>
      </c>
      <c r="C29" s="53" t="s">
        <v>54</v>
      </c>
      <c r="D29" s="18"/>
      <c r="E29" s="17">
        <v>250</v>
      </c>
      <c r="F29" s="2"/>
      <c r="G29" s="38"/>
    </row>
    <row r="30" spans="2:7" ht="73.5" customHeight="1" thickBot="1">
      <c r="B30" s="22">
        <v>28</v>
      </c>
      <c r="C30" s="47" t="s">
        <v>55</v>
      </c>
      <c r="D30" s="18"/>
      <c r="E30" s="17">
        <v>111.5</v>
      </c>
      <c r="F30" s="2"/>
      <c r="G30" s="38"/>
    </row>
    <row r="31" spans="2:7" ht="73.5" customHeight="1" thickBot="1">
      <c r="B31" s="22">
        <v>29</v>
      </c>
      <c r="C31" s="50" t="s">
        <v>56</v>
      </c>
      <c r="D31" s="18"/>
      <c r="E31" s="17">
        <v>513.8</v>
      </c>
      <c r="F31" s="2"/>
      <c r="G31" s="38"/>
    </row>
    <row r="32" spans="2:7" ht="73.5" customHeight="1" thickBot="1">
      <c r="B32" s="22">
        <v>30</v>
      </c>
      <c r="C32" s="50" t="s">
        <v>57</v>
      </c>
      <c r="D32" s="18"/>
      <c r="E32" s="36">
        <v>530</v>
      </c>
      <c r="F32" s="2"/>
      <c r="G32" s="38"/>
    </row>
    <row r="33" spans="2:7" ht="73.5" customHeight="1" thickBot="1">
      <c r="B33" s="22">
        <v>31</v>
      </c>
      <c r="C33" s="47" t="s">
        <v>59</v>
      </c>
      <c r="D33" s="18"/>
      <c r="E33" s="36">
        <v>2054.8</v>
      </c>
      <c r="F33" s="2"/>
      <c r="G33" s="38"/>
    </row>
    <row r="34" spans="2:7" ht="73.5" customHeight="1" thickBot="1">
      <c r="B34" s="22">
        <v>32</v>
      </c>
      <c r="C34" s="47" t="s">
        <v>58</v>
      </c>
      <c r="D34" s="18"/>
      <c r="E34" s="17">
        <v>31</v>
      </c>
      <c r="F34" s="2"/>
      <c r="G34" s="38"/>
    </row>
    <row r="35" spans="2:7" ht="73.5" customHeight="1" thickBot="1">
      <c r="B35" s="22">
        <v>33</v>
      </c>
      <c r="C35" s="47" t="s">
        <v>60</v>
      </c>
      <c r="D35" s="18"/>
      <c r="E35" s="17">
        <v>5024.1</v>
      </c>
      <c r="F35" s="2"/>
      <c r="G35" s="38"/>
    </row>
    <row r="36" spans="2:7" ht="73.5" customHeight="1" thickBot="1">
      <c r="B36" s="22"/>
      <c r="C36" s="7"/>
      <c r="D36" s="18"/>
      <c r="E36" s="17"/>
      <c r="F36" s="2"/>
      <c r="G36" s="38"/>
    </row>
    <row r="37" spans="2:7" ht="73.5" customHeight="1" thickBot="1">
      <c r="B37" s="22"/>
      <c r="C37" s="7"/>
      <c r="D37" s="18"/>
      <c r="E37" s="17"/>
      <c r="F37" s="2"/>
      <c r="G37" s="38"/>
    </row>
    <row r="38" spans="2:7" ht="73.5" customHeight="1" thickBot="1">
      <c r="B38" s="22"/>
      <c r="C38" s="50" t="s">
        <v>43</v>
      </c>
      <c r="D38" s="18"/>
      <c r="E38" s="17"/>
      <c r="F38" s="2"/>
      <c r="G38" s="38" t="s">
        <v>40</v>
      </c>
    </row>
    <row r="39" spans="2:7" ht="54" customHeight="1" thickBot="1">
      <c r="B39" s="22"/>
      <c r="C39" s="50" t="s">
        <v>37</v>
      </c>
      <c r="D39" s="18"/>
      <c r="E39" s="17"/>
      <c r="F39" s="2"/>
      <c r="G39" s="39" t="s">
        <v>38</v>
      </c>
    </row>
    <row r="40" spans="2:7" ht="54" customHeight="1" thickBot="1">
      <c r="B40" s="22"/>
      <c r="C40" s="48" t="s">
        <v>39</v>
      </c>
      <c r="D40" s="18"/>
      <c r="E40" s="17"/>
      <c r="F40" s="2"/>
      <c r="G40" s="39" t="s">
        <v>40</v>
      </c>
    </row>
    <row r="41" spans="2:7" ht="85.5" customHeight="1" thickBot="1">
      <c r="B41" s="22"/>
      <c r="C41" s="48" t="s">
        <v>44</v>
      </c>
      <c r="D41" s="18"/>
      <c r="E41" s="17"/>
      <c r="F41" s="2"/>
      <c r="G41" s="39" t="s">
        <v>45</v>
      </c>
    </row>
    <row r="42" spans="2:6" ht="60" customHeight="1" thickBot="1">
      <c r="B42" s="19"/>
      <c r="C42" s="44" t="s">
        <v>35</v>
      </c>
      <c r="D42" s="18"/>
      <c r="E42" s="17"/>
      <c r="F42" s="2"/>
    </row>
    <row r="43" spans="2:6" ht="83.25" customHeight="1" thickBot="1">
      <c r="B43" s="11"/>
      <c r="C43" s="46" t="s">
        <v>36</v>
      </c>
      <c r="D43" s="13"/>
      <c r="E43" s="14"/>
      <c r="F43" s="2"/>
    </row>
    <row r="44" spans="2:6" ht="59.25" customHeight="1" thickBot="1">
      <c r="B44" s="22"/>
      <c r="C44" s="47" t="s">
        <v>41</v>
      </c>
      <c r="D44" s="18"/>
      <c r="E44" s="17"/>
      <c r="F44" s="2"/>
    </row>
    <row r="45" spans="2:7" ht="54" customHeight="1" thickBot="1">
      <c r="B45" s="11"/>
      <c r="C45" s="44" t="s">
        <v>46</v>
      </c>
      <c r="D45" s="25"/>
      <c r="E45" s="14"/>
      <c r="F45" s="2"/>
      <c r="G45" s="1" t="s">
        <v>47</v>
      </c>
    </row>
    <row r="46" spans="2:6" ht="78" customHeight="1" thickBot="1">
      <c r="B46" s="22"/>
      <c r="C46" s="52" t="s">
        <v>48</v>
      </c>
      <c r="D46" s="18"/>
      <c r="E46" s="17"/>
      <c r="F46" s="2"/>
    </row>
    <row r="47" spans="2:6" ht="76.5" customHeight="1" thickBot="1">
      <c r="B47" s="11"/>
      <c r="C47" s="40" t="s">
        <v>50</v>
      </c>
      <c r="D47" s="18"/>
      <c r="E47" s="14"/>
      <c r="F47" s="2"/>
    </row>
    <row r="48" spans="2:8" ht="99" customHeight="1" thickBot="1">
      <c r="B48" s="22"/>
      <c r="C48" s="40" t="s">
        <v>51</v>
      </c>
      <c r="D48" s="18"/>
      <c r="E48" s="17"/>
      <c r="F48" s="2"/>
      <c r="H48" s="27"/>
    </row>
    <row r="49" spans="2:6" ht="87" customHeight="1" thickBot="1">
      <c r="B49" s="11"/>
      <c r="C49" s="41" t="s">
        <v>52</v>
      </c>
      <c r="D49" s="18"/>
      <c r="E49" s="14"/>
      <c r="F49" s="2"/>
    </row>
    <row r="50" spans="2:6" ht="67.5" customHeight="1" thickBot="1">
      <c r="B50" s="23"/>
      <c r="C50" s="42" t="s">
        <v>53</v>
      </c>
      <c r="D50" s="18"/>
      <c r="E50" s="24"/>
      <c r="F50" s="2"/>
    </row>
    <row r="51" spans="2:6" ht="84" customHeight="1" thickBot="1">
      <c r="B51" s="22"/>
      <c r="C51" s="20"/>
      <c r="D51" s="18"/>
      <c r="E51" s="17"/>
      <c r="F51" s="2"/>
    </row>
    <row r="52" spans="2:6" ht="51.75" customHeight="1" thickBot="1">
      <c r="B52" s="12"/>
      <c r="C52" s="26"/>
      <c r="D52" s="18"/>
      <c r="E52" s="15"/>
      <c r="F52" s="2"/>
    </row>
    <row r="53" spans="2:6" ht="65.25" customHeight="1" thickBot="1">
      <c r="B53" s="22"/>
      <c r="C53" s="7"/>
      <c r="D53" s="18"/>
      <c r="E53" s="17"/>
      <c r="F53" s="2"/>
    </row>
    <row r="54" spans="2:6" ht="26.25" customHeight="1" thickBot="1">
      <c r="B54" s="12"/>
      <c r="C54" s="5"/>
      <c r="D54" s="16"/>
      <c r="E54" s="15"/>
      <c r="F54" s="3"/>
    </row>
  </sheetData>
  <sheetProtection/>
  <mergeCells count="1">
    <mergeCell ref="C1:I1"/>
  </mergeCells>
  <printOptions/>
  <pageMargins left="0.984251968503937"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u250706</dc:creator>
  <cp:keywords/>
  <dc:description/>
  <cp:lastModifiedBy>Admin</cp:lastModifiedBy>
  <cp:lastPrinted>2024-01-10T10:52:47Z</cp:lastPrinted>
  <dcterms:created xsi:type="dcterms:W3CDTF">2013-08-21T05:30:05Z</dcterms:created>
  <dcterms:modified xsi:type="dcterms:W3CDTF">2024-01-12T07:41:33Z</dcterms:modified>
  <cp:category/>
  <cp:version/>
  <cp:contentType/>
  <cp:contentStatus/>
</cp:coreProperties>
</file>